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0"/>
  </bookViews>
  <sheets>
    <sheet name="06_2019" sheetId="1" r:id="rId1"/>
  </sheets>
  <definedNames>
    <definedName name="_xlnm._FilterDatabase" localSheetId="0" hidden="1">'06_2019'!$A$3:$I$192</definedName>
  </definedNames>
  <calcPr fullCalcOnLoad="1"/>
</workbook>
</file>

<file path=xl/sharedStrings.xml><?xml version="1.0" encoding="utf-8"?>
<sst xmlns="http://schemas.openxmlformats.org/spreadsheetml/2006/main" count="375" uniqueCount="141">
  <si>
    <t>OdPa</t>
  </si>
  <si>
    <t>Pol</t>
  </si>
  <si>
    <t>ORG</t>
  </si>
  <si>
    <t>položka</t>
  </si>
  <si>
    <t>Dolní Bečva</t>
  </si>
  <si>
    <t>Prostřední Bečva</t>
  </si>
  <si>
    <t>Hutisko - Solanec</t>
  </si>
  <si>
    <t>Vidče</t>
  </si>
  <si>
    <t>Zubří</t>
  </si>
  <si>
    <t>změna stavu na bank. účtech</t>
  </si>
  <si>
    <t>Výdaje celkem</t>
  </si>
  <si>
    <t>pozn.</t>
  </si>
  <si>
    <t>Horní Bečva</t>
  </si>
  <si>
    <t>Valašská Bystřice</t>
  </si>
  <si>
    <t>Vigantice</t>
  </si>
  <si>
    <t>Financující operace:</t>
  </si>
  <si>
    <t>Příjmy celkem</t>
  </si>
  <si>
    <t>Saldo příjmů a výdajů</t>
  </si>
  <si>
    <t>obyvatel TP</t>
  </si>
  <si>
    <t>prostředky z min. let</t>
  </si>
  <si>
    <t>bank. poplatky</t>
  </si>
  <si>
    <t>VH SMR</t>
  </si>
  <si>
    <t>Rožnov p. R.</t>
  </si>
  <si>
    <t>SMO ČR</t>
  </si>
  <si>
    <t>nekapitálové příjmy a náhrady</t>
  </si>
  <si>
    <t>Tvorba webu roznovsko.cz</t>
  </si>
  <si>
    <t>Projekt CSS</t>
  </si>
  <si>
    <t>Florbalový turnaj</t>
  </si>
  <si>
    <t>kancelářské potřeby</t>
  </si>
  <si>
    <t>Destinační agentura Valašska</t>
  </si>
  <si>
    <t>mimořádný příspěvek od obcí - SOC</t>
  </si>
  <si>
    <t>služby poskytované SMR</t>
  </si>
  <si>
    <t>PŘÍJMY</t>
  </si>
  <si>
    <t>VÝDAJE</t>
  </si>
  <si>
    <t>Reklama na sociálních sítích</t>
  </si>
  <si>
    <t>ORJ</t>
  </si>
  <si>
    <t>Festival čs-sk filmu</t>
  </si>
  <si>
    <t>Příjem sponzoři</t>
  </si>
  <si>
    <t>Příjem ze vstupného</t>
  </si>
  <si>
    <t>CESTOVNÍ RUCH</t>
  </si>
  <si>
    <t>CELKEM</t>
  </si>
  <si>
    <t>KULTURA</t>
  </si>
  <si>
    <t>OSTATNÍ TĚLOVÝCHOVNÁ ČINNOST</t>
  </si>
  <si>
    <t>Veletrhy cestovního ruchu</t>
  </si>
  <si>
    <t>Členský příspěvek-Bílé Karpaty</t>
  </si>
  <si>
    <t>Webhosting</t>
  </si>
  <si>
    <t>OSTATNÍ ČINNOSTI SOUVIS.SE SLUŽBAMI</t>
  </si>
  <si>
    <t>OBECNÉ VÝDAJE Z FIN.OPERACÍ</t>
  </si>
  <si>
    <t>GORDIC-mzdový SW-poplatek</t>
  </si>
  <si>
    <t>GORDIC-účetní SW-poplatek</t>
  </si>
  <si>
    <t>Sociální služby</t>
  </si>
  <si>
    <t>LÉKAŘSKÁ SLUŽBA PRVNÍ POMOCI</t>
  </si>
  <si>
    <t>Nákup služeb</t>
  </si>
  <si>
    <t>Ostatní osobní výdaje - DPP</t>
  </si>
  <si>
    <t>Pohoštění</t>
  </si>
  <si>
    <t>Nákup materiálu</t>
  </si>
  <si>
    <t>Služby pěnežních ústavů</t>
  </si>
  <si>
    <t>Stroje, přístroje a zařízení</t>
  </si>
  <si>
    <t>Nájemné</t>
  </si>
  <si>
    <t>Občerstvení</t>
  </si>
  <si>
    <t xml:space="preserve">Věcné dary </t>
  </si>
  <si>
    <t>Neinvestiční transfery obcím</t>
  </si>
  <si>
    <t>Povinné pojistné - úrazové poj.</t>
  </si>
  <si>
    <t>Poštovní služby</t>
  </si>
  <si>
    <t>Nájem</t>
  </si>
  <si>
    <t>Povinná spoluúčast na projektu</t>
  </si>
  <si>
    <t>Školení</t>
  </si>
  <si>
    <t>Zpracování dat a služby inf.tech.</t>
  </si>
  <si>
    <t>Nákup ostatní služeb</t>
  </si>
  <si>
    <t>Cestovné</t>
  </si>
  <si>
    <t>Poskytnuté náhrady</t>
  </si>
  <si>
    <t>Ostatní neinv. transfery nezisk.org.</t>
  </si>
  <si>
    <t>Mzdy zaměstnanců</t>
  </si>
  <si>
    <t>Povinné pojistné - soc.zabezp.</t>
  </si>
  <si>
    <t>Povinné pojistné - zdrav.pojištění</t>
  </si>
  <si>
    <t>Náhrady mezd v době nemoci</t>
  </si>
  <si>
    <t>Dotace - příspěvek soc.služby</t>
  </si>
  <si>
    <t>KOMUNÁLNÍ SLUŽBY A ÚZEMNÍ ROZVOJ</t>
  </si>
  <si>
    <t>OSTATNÍ SOC.PÉČE A POMOC</t>
  </si>
  <si>
    <t>LSPP</t>
  </si>
  <si>
    <t>PROJEKT CSS</t>
  </si>
  <si>
    <t>PODPORA SOC.SLUŽEB</t>
  </si>
  <si>
    <t>ČLENSKÝ PŘÍSPĚVEK</t>
  </si>
  <si>
    <t>Pojištění - skútr</t>
  </si>
  <si>
    <t>Užívání služ. vozidel - CSS</t>
  </si>
  <si>
    <t>MŠMT ČR</t>
  </si>
  <si>
    <t>SW</t>
  </si>
  <si>
    <t>Drobný dlouhodobý hmotný majetek</t>
  </si>
  <si>
    <t>SMR</t>
  </si>
  <si>
    <t>Nákup ostatních služeb</t>
  </si>
  <si>
    <t>SLUŽBY POSKYTOVANÉ SMR</t>
  </si>
  <si>
    <t>Obecné výdaje z fin. operací</t>
  </si>
  <si>
    <t>OSTATNÍ ZÁLEŽITOSTI ZÁKL. VZDĚLÁVÁNÍ</t>
  </si>
  <si>
    <t>Daňové poradenství</t>
  </si>
  <si>
    <t>Rozpočet Sdružení Mikroregion Rožnovsko na rok 2019</t>
  </si>
  <si>
    <t>2019 schválený
(v tisících korunách)</t>
  </si>
  <si>
    <t>RUP
2019</t>
  </si>
  <si>
    <t>mimořádný příspěvek od obcí - CSS</t>
  </si>
  <si>
    <t>Klínový řemen - skútr</t>
  </si>
  <si>
    <t>Pohonné hmoty a maziva</t>
  </si>
  <si>
    <t>Olej - skútr</t>
  </si>
  <si>
    <t>Oprava a udržování</t>
  </si>
  <si>
    <t>Údržba skútru</t>
  </si>
  <si>
    <t>Ostatní osobní výdaje</t>
  </si>
  <si>
    <t>členský příspěvek od obcí</t>
  </si>
  <si>
    <t>Hutisko-Solanec</t>
  </si>
  <si>
    <t>Rožnov p.R.</t>
  </si>
  <si>
    <t>INV dotace od obcí - Festival čs-sk filmu</t>
  </si>
  <si>
    <t>NEINV dotace od obcí - Festival čs-sk filmu</t>
  </si>
  <si>
    <t>DPP</t>
  </si>
  <si>
    <t>mimořádný příspěvek od obcí - Poznávej se</t>
  </si>
  <si>
    <t>Poznávej se</t>
  </si>
  <si>
    <t>PROJEKT POZNÁVEJ SE</t>
  </si>
  <si>
    <t>PROJEKT FESTIVAL ČS-SK FILMU</t>
  </si>
  <si>
    <t>mimořádný příspěvek od obcí - MAP II</t>
  </si>
  <si>
    <t>PROJEKT MAP II</t>
  </si>
  <si>
    <t>Projekt MAP II</t>
  </si>
  <si>
    <t>Projekt MAP II - DPP</t>
  </si>
  <si>
    <t>Projekt MAP II - bank. poplatky</t>
  </si>
  <si>
    <t>Přijaté neinv.dary - Poznávej se</t>
  </si>
  <si>
    <t>Příjem neinv. dary - Festival čs-sk filmu</t>
  </si>
  <si>
    <t>Poplatky OSA</t>
  </si>
  <si>
    <t>PROJEKT - VALAŠSKÝ LETŇÁK</t>
  </si>
  <si>
    <t>Příjmy z poskyt. služeb - Valašský letňák</t>
  </si>
  <si>
    <t>Příjmy z poskyt. služeb - Poznávej se</t>
  </si>
  <si>
    <t>Valašský letňák</t>
  </si>
  <si>
    <t>Pojištění - štěpkovač, sestava e-cinema</t>
  </si>
  <si>
    <t>MMR ČR</t>
  </si>
  <si>
    <t>mimořádný přísp. od obcí - Rozvoj mikroregionu</t>
  </si>
  <si>
    <t>Rozvoj mikroregionu</t>
  </si>
  <si>
    <r>
      <rPr>
        <b/>
        <sz val="10"/>
        <rFont val="Arial"/>
        <family val="2"/>
      </rPr>
      <t>Zpracovala:</t>
    </r>
    <r>
      <rPr>
        <sz val="10"/>
        <rFont val="Arial"/>
        <family val="2"/>
      </rPr>
      <t xml:space="preserve"> Ing. Petra Kafková, tajemník Sdružení Mikroregion Rožnovsko</t>
    </r>
  </si>
  <si>
    <t>PROJEKT - Rozvoj mikroregionu</t>
  </si>
  <si>
    <t>ROP
07/2019</t>
  </si>
  <si>
    <t>PSÍ ÚTULEK ROŽNOVSKO</t>
  </si>
  <si>
    <t>Mimořádný příspěvek od obcí - Valašský letňák</t>
  </si>
  <si>
    <t>neinvestiční přijaté transfery ze státního rozpočtu</t>
  </si>
  <si>
    <t>mimořádný příspěvek od obcí - PÚROZ</t>
  </si>
  <si>
    <t>Nákup majetkových podílů</t>
  </si>
  <si>
    <t>PÚROZ - příplatek mimo základní kapitál</t>
  </si>
  <si>
    <t>ZVLÁŠTNÍ VETERINÁRNÍ PÉČE</t>
  </si>
  <si>
    <r>
      <t xml:space="preserve">Rozpočet Sdružení Mikroregion Rožnovsko na rok 2019 byl schválen Valnou hromadou Sdružení Mikroregion Rožnovsko na řádném zasedání dne 11.12. 2018. </t>
    </r>
    <r>
      <rPr>
        <b/>
        <sz val="10"/>
        <rFont val="Arial"/>
        <family val="2"/>
      </rPr>
      <t>ROP 07/2019 bylo schváleno per rollam Valnou hromadou Sdružení Mikroregion Rožnovsko dne          23. - 25. 10. 2019.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</si>
</sst>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#,##0\ _K_č"/>
    <numFmt numFmtId="169" formatCode="#,##0.0\ _K_č"/>
    <numFmt numFmtId="170" formatCode="0.000"/>
    <numFmt numFmtId="171" formatCode="0.0"/>
    <numFmt numFmtId="172" formatCode="[$-405]dddd\ d\.\ mmmm\ yyyy"/>
    <numFmt numFmtId="173" formatCode="#,##0.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5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166" fontId="1" fillId="33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166" fontId="0" fillId="0" borderId="17" xfId="0" applyNumberFormat="1" applyFont="1" applyBorder="1" applyAlignment="1">
      <alignment horizontal="center" vertical="center"/>
    </xf>
    <xf numFmtId="166" fontId="0" fillId="0" borderId="18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6" fontId="1" fillId="33" borderId="1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166" fontId="1" fillId="0" borderId="0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34" borderId="24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34" borderId="11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166" fontId="0" fillId="34" borderId="1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10" fontId="0" fillId="0" borderId="22" xfId="0" applyNumberFormat="1" applyFont="1" applyFill="1" applyBorder="1" applyAlignment="1">
      <alignment/>
    </xf>
    <xf numFmtId="166" fontId="0" fillId="34" borderId="1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166" fontId="0" fillId="0" borderId="30" xfId="0" applyNumberFormat="1" applyFont="1" applyFill="1" applyBorder="1" applyAlignment="1">
      <alignment horizontal="center" vertical="center"/>
    </xf>
    <xf numFmtId="166" fontId="0" fillId="0" borderId="29" xfId="0" applyNumberFormat="1" applyFont="1" applyFill="1" applyBorder="1" applyAlignment="1">
      <alignment horizontal="center" vertical="center"/>
    </xf>
    <xf numFmtId="166" fontId="0" fillId="0" borderId="31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34" borderId="33" xfId="0" applyNumberFormat="1" applyFont="1" applyFill="1" applyBorder="1" applyAlignment="1">
      <alignment horizontal="center" vertical="center"/>
    </xf>
    <xf numFmtId="166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166" fontId="1" fillId="33" borderId="40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6" fontId="0" fillId="34" borderId="41" xfId="0" applyNumberFormat="1" applyFont="1" applyFill="1" applyBorder="1" applyAlignment="1">
      <alignment horizontal="center" vertical="center"/>
    </xf>
    <xf numFmtId="166" fontId="0" fillId="34" borderId="42" xfId="0" applyNumberFormat="1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169" fontId="0" fillId="0" borderId="20" xfId="0" applyNumberFormat="1" applyFont="1" applyFill="1" applyBorder="1" applyAlignment="1">
      <alignment/>
    </xf>
    <xf numFmtId="169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169" fontId="0" fillId="0" borderId="3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169" fontId="0" fillId="0" borderId="36" xfId="0" applyNumberFormat="1" applyFont="1" applyFill="1" applyBorder="1" applyAlignment="1">
      <alignment vertical="center"/>
    </xf>
    <xf numFmtId="169" fontId="0" fillId="0" borderId="15" xfId="0" applyNumberFormat="1" applyFont="1" applyFill="1" applyBorder="1" applyAlignment="1">
      <alignment/>
    </xf>
    <xf numFmtId="169" fontId="0" fillId="0" borderId="22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66" fontId="0" fillId="0" borderId="36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9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69" fontId="0" fillId="0" borderId="37" xfId="0" applyNumberFormat="1" applyFont="1" applyFill="1" applyBorder="1" applyAlignment="1">
      <alignment vertical="center"/>
    </xf>
    <xf numFmtId="168" fontId="0" fillId="0" borderId="15" xfId="0" applyNumberFormat="1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166" fontId="0" fillId="34" borderId="29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71" fontId="0" fillId="0" borderId="31" xfId="0" applyNumberFormat="1" applyFont="1" applyFill="1" applyBorder="1" applyAlignment="1">
      <alignment horizontal="center" vertical="center"/>
    </xf>
    <xf numFmtId="171" fontId="0" fillId="0" borderId="30" xfId="0" applyNumberFormat="1" applyFont="1" applyFill="1" applyBorder="1" applyAlignment="1">
      <alignment horizontal="center" vertical="center"/>
    </xf>
    <xf numFmtId="171" fontId="0" fillId="0" borderId="46" xfId="0" applyNumberFormat="1" applyFont="1" applyFill="1" applyBorder="1" applyAlignment="1">
      <alignment horizontal="center" vertical="center"/>
    </xf>
    <xf numFmtId="171" fontId="0" fillId="0" borderId="32" xfId="0" applyNumberFormat="1" applyFont="1" applyFill="1" applyBorder="1" applyAlignment="1">
      <alignment horizontal="center" vertical="center"/>
    </xf>
    <xf numFmtId="171" fontId="0" fillId="0" borderId="34" xfId="0" applyNumberFormat="1" applyFont="1" applyFill="1" applyBorder="1" applyAlignment="1">
      <alignment horizontal="center" vertical="center"/>
    </xf>
    <xf numFmtId="171" fontId="0" fillId="0" borderId="29" xfId="0" applyNumberFormat="1" applyFont="1" applyFill="1" applyBorder="1" applyAlignment="1">
      <alignment horizontal="center" vertical="center"/>
    </xf>
    <xf numFmtId="166" fontId="1" fillId="33" borderId="47" xfId="0" applyNumberFormat="1" applyFont="1" applyFill="1" applyBorder="1" applyAlignment="1">
      <alignment horizontal="center" vertical="center"/>
    </xf>
    <xf numFmtId="171" fontId="0" fillId="0" borderId="48" xfId="0" applyNumberFormat="1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166" fontId="0" fillId="34" borderId="18" xfId="0" applyNumberFormat="1" applyFont="1" applyFill="1" applyBorder="1" applyAlignment="1">
      <alignment horizontal="center" vertical="center"/>
    </xf>
    <xf numFmtId="166" fontId="0" fillId="34" borderId="49" xfId="0" applyNumberFormat="1" applyFont="1" applyFill="1" applyBorder="1" applyAlignment="1">
      <alignment horizontal="center" vertical="center"/>
    </xf>
    <xf numFmtId="171" fontId="0" fillId="0" borderId="15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171" fontId="0" fillId="0" borderId="21" xfId="0" applyNumberFormat="1" applyFont="1" applyFill="1" applyBorder="1" applyAlignment="1">
      <alignment horizontal="center"/>
    </xf>
    <xf numFmtId="171" fontId="0" fillId="0" borderId="27" xfId="0" applyNumberFormat="1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/>
    </xf>
    <xf numFmtId="166" fontId="0" fillId="34" borderId="4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6" fontId="1" fillId="33" borderId="12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" fontId="0" fillId="0" borderId="4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71" fontId="0" fillId="0" borderId="17" xfId="0" applyNumberFormat="1" applyFont="1" applyFill="1" applyBorder="1" applyAlignment="1">
      <alignment horizontal="center" vertical="center"/>
    </xf>
    <xf numFmtId="171" fontId="0" fillId="0" borderId="21" xfId="0" applyNumberFormat="1" applyFont="1" applyFill="1" applyBorder="1" applyAlignment="1">
      <alignment horizontal="center" vertical="center"/>
    </xf>
    <xf numFmtId="169" fontId="0" fillId="0" borderId="35" xfId="0" applyNumberFormat="1" applyFont="1" applyFill="1" applyBorder="1" applyAlignment="1">
      <alignment horizontal="center"/>
    </xf>
    <xf numFmtId="169" fontId="0" fillId="0" borderId="36" xfId="0" applyNumberFormat="1" applyFont="1" applyFill="1" applyBorder="1" applyAlignment="1">
      <alignment horizontal="center"/>
    </xf>
    <xf numFmtId="171" fontId="0" fillId="0" borderId="15" xfId="0" applyNumberFormat="1" applyFont="1" applyFill="1" applyBorder="1" applyAlignment="1">
      <alignment horizontal="center"/>
    </xf>
    <xf numFmtId="169" fontId="0" fillId="0" borderId="37" xfId="0" applyNumberFormat="1" applyFont="1" applyFill="1" applyBorder="1" applyAlignment="1">
      <alignment horizontal="center"/>
    </xf>
    <xf numFmtId="0" fontId="0" fillId="35" borderId="21" xfId="0" applyFont="1" applyFill="1" applyBorder="1" applyAlignment="1">
      <alignment/>
    </xf>
    <xf numFmtId="166" fontId="0" fillId="0" borderId="22" xfId="0" applyNumberFormat="1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166" fontId="0" fillId="0" borderId="51" xfId="0" applyNumberFormat="1" applyFont="1" applyFill="1" applyBorder="1" applyAlignment="1">
      <alignment horizontal="center" vertical="center"/>
    </xf>
    <xf numFmtId="166" fontId="0" fillId="0" borderId="36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166" fontId="0" fillId="0" borderId="15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right" vertical="center"/>
    </xf>
    <xf numFmtId="166" fontId="0" fillId="0" borderId="46" xfId="0" applyNumberFormat="1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3" fontId="0" fillId="35" borderId="21" xfId="0" applyNumberFormat="1" applyFont="1" applyFill="1" applyBorder="1" applyAlignment="1">
      <alignment/>
    </xf>
    <xf numFmtId="171" fontId="0" fillId="35" borderId="34" xfId="0" applyNumberFormat="1" applyFont="1" applyFill="1" applyBorder="1" applyAlignment="1">
      <alignment horizontal="center" vertical="center"/>
    </xf>
    <xf numFmtId="171" fontId="0" fillId="35" borderId="38" xfId="0" applyNumberFormat="1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3" fontId="0" fillId="35" borderId="24" xfId="0" applyNumberFormat="1" applyFont="1" applyFill="1" applyBorder="1" applyAlignment="1">
      <alignment/>
    </xf>
    <xf numFmtId="171" fontId="0" fillId="35" borderId="24" xfId="0" applyNumberFormat="1" applyFont="1" applyFill="1" applyBorder="1" applyAlignment="1">
      <alignment horizontal="center" vertical="center"/>
    </xf>
    <xf numFmtId="166" fontId="0" fillId="35" borderId="24" xfId="0" applyNumberFormat="1" applyFont="1" applyFill="1" applyBorder="1" applyAlignment="1">
      <alignment horizontal="center"/>
    </xf>
    <xf numFmtId="169" fontId="0" fillId="35" borderId="51" xfId="0" applyNumberFormat="1" applyFont="1" applyFill="1" applyBorder="1" applyAlignment="1">
      <alignment vertical="center"/>
    </xf>
    <xf numFmtId="0" fontId="0" fillId="35" borderId="15" xfId="0" applyFont="1" applyFill="1" applyBorder="1" applyAlignment="1">
      <alignment/>
    </xf>
    <xf numFmtId="166" fontId="0" fillId="35" borderId="15" xfId="0" applyNumberFormat="1" applyFont="1" applyFill="1" applyBorder="1" applyAlignment="1">
      <alignment horizontal="center"/>
    </xf>
    <xf numFmtId="169" fontId="0" fillId="35" borderId="36" xfId="0" applyNumberFormat="1" applyFont="1" applyFill="1" applyBorder="1" applyAlignment="1">
      <alignment vertical="center"/>
    </xf>
    <xf numFmtId="166" fontId="0" fillId="34" borderId="34" xfId="0" applyNumberFormat="1" applyFont="1" applyFill="1" applyBorder="1" applyAlignment="1">
      <alignment horizontal="center" vertical="center"/>
    </xf>
    <xf numFmtId="171" fontId="0" fillId="34" borderId="21" xfId="0" applyNumberFormat="1" applyFont="1" applyFill="1" applyBorder="1" applyAlignment="1">
      <alignment horizontal="center" vertical="center"/>
    </xf>
    <xf numFmtId="171" fontId="0" fillId="34" borderId="35" xfId="0" applyNumberFormat="1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166" fontId="0" fillId="34" borderId="48" xfId="0" applyNumberFormat="1" applyFont="1" applyFill="1" applyBorder="1" applyAlignment="1">
      <alignment horizontal="center" vertical="center"/>
    </xf>
    <xf numFmtId="171" fontId="0" fillId="35" borderId="22" xfId="0" applyNumberFormat="1" applyFont="1" applyFill="1" applyBorder="1" applyAlignment="1">
      <alignment horizontal="center" vertical="center"/>
    </xf>
    <xf numFmtId="166" fontId="0" fillId="35" borderId="34" xfId="0" applyNumberFormat="1" applyFont="1" applyFill="1" applyBorder="1" applyAlignment="1">
      <alignment horizontal="center" vertical="center"/>
    </xf>
    <xf numFmtId="171" fontId="0" fillId="35" borderId="21" xfId="0" applyNumberFormat="1" applyFont="1" applyFill="1" applyBorder="1" applyAlignment="1">
      <alignment horizontal="center" vertical="center"/>
    </xf>
    <xf numFmtId="171" fontId="0" fillId="35" borderId="35" xfId="0" applyNumberFormat="1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/>
    </xf>
    <xf numFmtId="166" fontId="0" fillId="35" borderId="15" xfId="0" applyNumberFormat="1" applyFont="1" applyFill="1" applyBorder="1" applyAlignment="1">
      <alignment horizontal="center" vertical="center"/>
    </xf>
    <xf numFmtId="166" fontId="0" fillId="35" borderId="36" xfId="0" applyNumberFormat="1" applyFont="1" applyFill="1" applyBorder="1" applyAlignment="1">
      <alignment horizontal="center" vertical="center"/>
    </xf>
    <xf numFmtId="166" fontId="0" fillId="35" borderId="22" xfId="0" applyNumberFormat="1" applyFont="1" applyFill="1" applyBorder="1" applyAlignment="1">
      <alignment horizontal="center" vertical="center"/>
    </xf>
    <xf numFmtId="166" fontId="0" fillId="35" borderId="38" xfId="0" applyNumberFormat="1" applyFont="1" applyFill="1" applyBorder="1" applyAlignment="1">
      <alignment horizontal="center" vertical="center"/>
    </xf>
    <xf numFmtId="166" fontId="0" fillId="35" borderId="24" xfId="0" applyNumberFormat="1" applyFont="1" applyFill="1" applyBorder="1" applyAlignment="1">
      <alignment horizontal="center" vertical="center"/>
    </xf>
    <xf numFmtId="166" fontId="0" fillId="35" borderId="51" xfId="0" applyNumberFormat="1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5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3" borderId="47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7"/>
  <sheetViews>
    <sheetView tabSelected="1" workbookViewId="0" topLeftCell="A1">
      <selection activeCell="N196" sqref="N196"/>
    </sheetView>
  </sheetViews>
  <sheetFormatPr defaultColWidth="9.140625" defaultRowHeight="14.25" customHeight="1"/>
  <cols>
    <col min="1" max="1" width="6.57421875" style="2" customWidth="1"/>
    <col min="2" max="2" width="5.140625" style="2" customWidth="1"/>
    <col min="3" max="3" width="40.421875" style="2" bestFit="1" customWidth="1"/>
    <col min="4" max="4" width="4.7109375" style="2" customWidth="1"/>
    <col min="5" max="5" width="5.7109375" style="2" customWidth="1"/>
    <col min="6" max="6" width="34.00390625" style="2" bestFit="1" customWidth="1"/>
    <col min="7" max="7" width="11.8515625" style="2" hidden="1" customWidth="1"/>
    <col min="8" max="8" width="13.8515625" style="3" hidden="1" customWidth="1"/>
    <col min="9" max="9" width="15.00390625" style="2" customWidth="1"/>
    <col min="10" max="10" width="9.140625" style="2" customWidth="1"/>
    <col min="11" max="11" width="11.00390625" style="2" bestFit="1" customWidth="1"/>
    <col min="12" max="16384" width="9.140625" style="2" customWidth="1"/>
  </cols>
  <sheetData>
    <row r="1" spans="1:9" ht="18" customHeight="1">
      <c r="A1" s="189" t="s">
        <v>94</v>
      </c>
      <c r="B1" s="189"/>
      <c r="C1" s="189"/>
      <c r="D1" s="189"/>
      <c r="E1" s="189"/>
      <c r="F1" s="189"/>
      <c r="G1" s="189"/>
      <c r="H1" s="189"/>
      <c r="I1" s="189"/>
    </row>
    <row r="2" spans="1:8" ht="9.75" customHeight="1" thickBot="1">
      <c r="A2" s="138"/>
      <c r="B2" s="138"/>
      <c r="C2" s="138"/>
      <c r="D2" s="138"/>
      <c r="E2" s="138"/>
      <c r="F2" s="138"/>
      <c r="G2" s="138"/>
      <c r="H2" s="138"/>
    </row>
    <row r="3" spans="1:11" s="13" customFormat="1" ht="42" customHeight="1" thickBot="1">
      <c r="A3" s="15" t="s">
        <v>0</v>
      </c>
      <c r="B3" s="16" t="s">
        <v>1</v>
      </c>
      <c r="C3" s="16" t="s">
        <v>3</v>
      </c>
      <c r="D3" s="16" t="s">
        <v>2</v>
      </c>
      <c r="E3" s="16" t="s">
        <v>35</v>
      </c>
      <c r="F3" s="16"/>
      <c r="G3" s="16"/>
      <c r="H3" s="134" t="s">
        <v>11</v>
      </c>
      <c r="I3" s="135" t="s">
        <v>95</v>
      </c>
      <c r="J3" s="16" t="s">
        <v>132</v>
      </c>
      <c r="K3" s="136" t="s">
        <v>96</v>
      </c>
    </row>
    <row r="4" s="1" customFormat="1" ht="9" customHeight="1" thickBot="1">
      <c r="G4" s="133" t="s">
        <v>18</v>
      </c>
    </row>
    <row r="5" spans="1:9" s="1" customFormat="1" ht="14.25" customHeight="1" thickBot="1">
      <c r="A5" s="188" t="s">
        <v>32</v>
      </c>
      <c r="B5" s="188"/>
      <c r="C5" s="188"/>
      <c r="D5" s="188"/>
      <c r="E5" s="188"/>
      <c r="F5" s="188"/>
      <c r="G5" s="188"/>
      <c r="H5" s="188"/>
      <c r="I5" s="188"/>
    </row>
    <row r="6" spans="1:11" ht="14.25" customHeight="1">
      <c r="A6" s="24"/>
      <c r="B6" s="25">
        <v>4121</v>
      </c>
      <c r="C6" s="25" t="s">
        <v>104</v>
      </c>
      <c r="D6" s="25">
        <v>100</v>
      </c>
      <c r="E6" s="25">
        <v>3004</v>
      </c>
      <c r="F6" s="25" t="s">
        <v>4</v>
      </c>
      <c r="G6" s="35">
        <v>1813</v>
      </c>
      <c r="H6" s="25"/>
      <c r="I6" s="111">
        <v>19.4</v>
      </c>
      <c r="J6" s="62"/>
      <c r="K6" s="69"/>
    </row>
    <row r="7" spans="1:11" ht="14.25" customHeight="1">
      <c r="A7" s="23"/>
      <c r="B7" s="18">
        <v>4121</v>
      </c>
      <c r="C7" s="18" t="s">
        <v>104</v>
      </c>
      <c r="D7" s="18">
        <v>100</v>
      </c>
      <c r="E7" s="18">
        <v>3007</v>
      </c>
      <c r="F7" s="18" t="s">
        <v>12</v>
      </c>
      <c r="G7" s="36">
        <v>2436</v>
      </c>
      <c r="H7" s="18"/>
      <c r="I7" s="108">
        <v>24.6</v>
      </c>
      <c r="J7" s="57"/>
      <c r="K7" s="70"/>
    </row>
    <row r="8" spans="1:11" ht="14.25" customHeight="1">
      <c r="A8" s="23"/>
      <c r="B8" s="18">
        <v>4121</v>
      </c>
      <c r="C8" s="18" t="s">
        <v>104</v>
      </c>
      <c r="D8" s="18">
        <v>100</v>
      </c>
      <c r="E8" s="18">
        <v>3012</v>
      </c>
      <c r="F8" s="18" t="s">
        <v>6</v>
      </c>
      <c r="G8" s="36">
        <v>1967</v>
      </c>
      <c r="H8" s="18"/>
      <c r="I8" s="108">
        <v>20</v>
      </c>
      <c r="J8" s="57"/>
      <c r="K8" s="70"/>
    </row>
    <row r="9" spans="1:11" ht="14.25" customHeight="1">
      <c r="A9" s="23"/>
      <c r="B9" s="18">
        <v>4121</v>
      </c>
      <c r="C9" s="18" t="s">
        <v>104</v>
      </c>
      <c r="D9" s="18">
        <v>100</v>
      </c>
      <c r="E9" s="18">
        <v>3036</v>
      </c>
      <c r="F9" s="18" t="s">
        <v>5</v>
      </c>
      <c r="G9" s="36">
        <v>1661</v>
      </c>
      <c r="H9" s="18"/>
      <c r="I9" s="108">
        <v>17.4</v>
      </c>
      <c r="J9" s="57"/>
      <c r="K9" s="70"/>
    </row>
    <row r="10" spans="1:11" ht="14.25" customHeight="1">
      <c r="A10" s="23"/>
      <c r="B10" s="18">
        <v>4121</v>
      </c>
      <c r="C10" s="18" t="s">
        <v>104</v>
      </c>
      <c r="D10" s="18">
        <v>100</v>
      </c>
      <c r="E10" s="18">
        <v>3044</v>
      </c>
      <c r="F10" s="18" t="s">
        <v>13</v>
      </c>
      <c r="G10" s="36">
        <v>2266</v>
      </c>
      <c r="H10" s="18"/>
      <c r="I10" s="108">
        <v>22.4</v>
      </c>
      <c r="J10" s="57"/>
      <c r="K10" s="70"/>
    </row>
    <row r="11" spans="1:11" ht="14.25" customHeight="1">
      <c r="A11" s="23"/>
      <c r="B11" s="18">
        <v>4121</v>
      </c>
      <c r="C11" s="18" t="s">
        <v>104</v>
      </c>
      <c r="D11" s="18">
        <v>100</v>
      </c>
      <c r="E11" s="18">
        <v>3050</v>
      </c>
      <c r="F11" s="18" t="s">
        <v>7</v>
      </c>
      <c r="G11" s="36">
        <v>1621</v>
      </c>
      <c r="H11" s="18"/>
      <c r="I11" s="108">
        <v>17.3</v>
      </c>
      <c r="J11" s="57"/>
      <c r="K11" s="70"/>
    </row>
    <row r="12" spans="1:11" ht="14.25" customHeight="1">
      <c r="A12" s="23"/>
      <c r="B12" s="18">
        <v>4121</v>
      </c>
      <c r="C12" s="18" t="s">
        <v>104</v>
      </c>
      <c r="D12" s="18">
        <v>100</v>
      </c>
      <c r="E12" s="18">
        <v>3051</v>
      </c>
      <c r="F12" s="18" t="s">
        <v>14</v>
      </c>
      <c r="G12" s="36">
        <v>928</v>
      </c>
      <c r="H12" s="18"/>
      <c r="I12" s="108">
        <v>10.9</v>
      </c>
      <c r="J12" s="57"/>
      <c r="K12" s="70"/>
    </row>
    <row r="13" spans="1:11" ht="14.25" customHeight="1">
      <c r="A13" s="23"/>
      <c r="B13" s="18">
        <v>4121</v>
      </c>
      <c r="C13" s="18" t="s">
        <v>104</v>
      </c>
      <c r="D13" s="18">
        <v>100</v>
      </c>
      <c r="E13" s="18">
        <v>3054</v>
      </c>
      <c r="F13" s="18" t="s">
        <v>8</v>
      </c>
      <c r="G13" s="36">
        <v>5432</v>
      </c>
      <c r="H13" s="18"/>
      <c r="I13" s="108">
        <v>55.6</v>
      </c>
      <c r="J13" s="57"/>
      <c r="K13" s="70"/>
    </row>
    <row r="14" spans="1:11" ht="14.25" customHeight="1" thickBot="1">
      <c r="A14" s="39"/>
      <c r="B14" s="40">
        <v>4121</v>
      </c>
      <c r="C14" s="40" t="s">
        <v>104</v>
      </c>
      <c r="D14" s="40">
        <v>100</v>
      </c>
      <c r="E14" s="40">
        <v>3066</v>
      </c>
      <c r="F14" s="40" t="s">
        <v>22</v>
      </c>
      <c r="G14" s="41">
        <v>17460</v>
      </c>
      <c r="H14" s="40"/>
      <c r="I14" s="112">
        <v>164.7</v>
      </c>
      <c r="J14" s="58"/>
      <c r="K14" s="72"/>
    </row>
    <row r="15" spans="1:11" ht="14.25" customHeight="1" thickBot="1">
      <c r="A15" s="50"/>
      <c r="B15" s="51"/>
      <c r="C15" s="52" t="s">
        <v>82</v>
      </c>
      <c r="D15" s="51"/>
      <c r="E15" s="51"/>
      <c r="F15" s="52" t="s">
        <v>40</v>
      </c>
      <c r="G15" s="51"/>
      <c r="H15" s="51"/>
      <c r="I15" s="56">
        <f>SUM(I6:I14)</f>
        <v>352.29999999999995</v>
      </c>
      <c r="J15" s="56">
        <f>SUM(J6:J14)</f>
        <v>0</v>
      </c>
      <c r="K15" s="67">
        <f>SUM(I15:J15)</f>
        <v>352.29999999999995</v>
      </c>
    </row>
    <row r="16" spans="1:11" ht="14.25" customHeight="1">
      <c r="A16" s="24"/>
      <c r="B16" s="25">
        <v>4121</v>
      </c>
      <c r="C16" s="25" t="s">
        <v>30</v>
      </c>
      <c r="D16" s="25">
        <v>111</v>
      </c>
      <c r="E16" s="25">
        <v>3004</v>
      </c>
      <c r="F16" s="25" t="s">
        <v>4</v>
      </c>
      <c r="G16" s="35">
        <v>1813</v>
      </c>
      <c r="H16" s="25"/>
      <c r="I16" s="111">
        <v>194</v>
      </c>
      <c r="J16" s="59"/>
      <c r="K16" s="73"/>
    </row>
    <row r="17" spans="1:11" ht="14.25" customHeight="1">
      <c r="A17" s="23"/>
      <c r="B17" s="18">
        <v>4121</v>
      </c>
      <c r="C17" s="18" t="s">
        <v>30</v>
      </c>
      <c r="D17" s="18">
        <v>111</v>
      </c>
      <c r="E17" s="18">
        <v>3007</v>
      </c>
      <c r="F17" s="18" t="s">
        <v>12</v>
      </c>
      <c r="G17" s="36">
        <v>2436</v>
      </c>
      <c r="H17" s="18"/>
      <c r="I17" s="108">
        <v>246</v>
      </c>
      <c r="J17" s="57"/>
      <c r="K17" s="70"/>
    </row>
    <row r="18" spans="1:11" ht="14.25" customHeight="1">
      <c r="A18" s="23"/>
      <c r="B18" s="18">
        <v>4121</v>
      </c>
      <c r="C18" s="18" t="s">
        <v>30</v>
      </c>
      <c r="D18" s="18">
        <v>111</v>
      </c>
      <c r="E18" s="18">
        <v>3012</v>
      </c>
      <c r="F18" s="18" t="s">
        <v>6</v>
      </c>
      <c r="G18" s="36">
        <v>1967</v>
      </c>
      <c r="H18" s="18"/>
      <c r="I18" s="108">
        <v>200</v>
      </c>
      <c r="J18" s="57"/>
      <c r="K18" s="70"/>
    </row>
    <row r="19" spans="1:11" ht="14.25" customHeight="1">
      <c r="A19" s="23"/>
      <c r="B19" s="18">
        <v>4121</v>
      </c>
      <c r="C19" s="18" t="s">
        <v>30</v>
      </c>
      <c r="D19" s="18">
        <v>111</v>
      </c>
      <c r="E19" s="18">
        <v>3036</v>
      </c>
      <c r="F19" s="18" t="s">
        <v>5</v>
      </c>
      <c r="G19" s="36">
        <v>1661</v>
      </c>
      <c r="H19" s="18"/>
      <c r="I19" s="108">
        <v>174</v>
      </c>
      <c r="J19" s="57"/>
      <c r="K19" s="70"/>
    </row>
    <row r="20" spans="1:11" ht="14.25" customHeight="1">
      <c r="A20" s="23"/>
      <c r="B20" s="18">
        <v>4121</v>
      </c>
      <c r="C20" s="18" t="s">
        <v>30</v>
      </c>
      <c r="D20" s="18">
        <v>111</v>
      </c>
      <c r="E20" s="18">
        <v>3044</v>
      </c>
      <c r="F20" s="18" t="s">
        <v>13</v>
      </c>
      <c r="G20" s="36">
        <v>2266</v>
      </c>
      <c r="H20" s="18"/>
      <c r="I20" s="108">
        <v>224</v>
      </c>
      <c r="J20" s="57"/>
      <c r="K20" s="70"/>
    </row>
    <row r="21" spans="1:11" ht="14.25" customHeight="1">
      <c r="A21" s="23"/>
      <c r="B21" s="18">
        <v>4121</v>
      </c>
      <c r="C21" s="18" t="s">
        <v>30</v>
      </c>
      <c r="D21" s="18">
        <v>111</v>
      </c>
      <c r="E21" s="18">
        <v>3050</v>
      </c>
      <c r="F21" s="18" t="s">
        <v>7</v>
      </c>
      <c r="G21" s="36">
        <v>1621</v>
      </c>
      <c r="H21" s="18"/>
      <c r="I21" s="108">
        <v>173</v>
      </c>
      <c r="J21" s="57"/>
      <c r="K21" s="70"/>
    </row>
    <row r="22" spans="1:11" s="17" customFormat="1" ht="14.25" customHeight="1" thickBot="1">
      <c r="A22" s="28"/>
      <c r="B22" s="29">
        <v>4121</v>
      </c>
      <c r="C22" s="29" t="s">
        <v>30</v>
      </c>
      <c r="D22" s="29">
        <v>111</v>
      </c>
      <c r="E22" s="29">
        <v>3066</v>
      </c>
      <c r="F22" s="29" t="s">
        <v>22</v>
      </c>
      <c r="G22" s="37">
        <v>17460</v>
      </c>
      <c r="H22" s="29"/>
      <c r="I22" s="114">
        <v>4320</v>
      </c>
      <c r="J22" s="40"/>
      <c r="K22" s="74"/>
    </row>
    <row r="23" spans="1:11" ht="14.25" customHeight="1" thickBot="1">
      <c r="A23" s="50"/>
      <c r="B23" s="51"/>
      <c r="C23" s="52" t="s">
        <v>81</v>
      </c>
      <c r="D23" s="51"/>
      <c r="E23" s="51"/>
      <c r="F23" s="52" t="s">
        <v>40</v>
      </c>
      <c r="G23" s="51"/>
      <c r="H23" s="51"/>
      <c r="I23" s="56">
        <f>SUM(I16:I22)</f>
        <v>5531</v>
      </c>
      <c r="J23" s="61">
        <f>SUM(J16:J22)</f>
        <v>0</v>
      </c>
      <c r="K23" s="67">
        <f>SUM(I23:J23)</f>
        <v>5531</v>
      </c>
    </row>
    <row r="24" spans="1:11" s="17" customFormat="1" ht="14.25" customHeight="1">
      <c r="A24" s="24">
        <v>3900</v>
      </c>
      <c r="B24" s="25">
        <v>2324</v>
      </c>
      <c r="C24" s="25" t="s">
        <v>24</v>
      </c>
      <c r="D24" s="25">
        <v>104</v>
      </c>
      <c r="E24" s="25"/>
      <c r="F24" s="25" t="s">
        <v>23</v>
      </c>
      <c r="G24" s="35">
        <v>17460</v>
      </c>
      <c r="H24" s="25"/>
      <c r="I24" s="111">
        <v>1187</v>
      </c>
      <c r="J24" s="60"/>
      <c r="K24" s="75"/>
    </row>
    <row r="25" spans="1:11" s="17" customFormat="1" ht="14.25" customHeight="1">
      <c r="A25" s="23"/>
      <c r="B25" s="18">
        <v>4121</v>
      </c>
      <c r="C25" s="18" t="s">
        <v>97</v>
      </c>
      <c r="D25" s="18">
        <v>104</v>
      </c>
      <c r="E25" s="18">
        <v>3004</v>
      </c>
      <c r="F25" s="18" t="s">
        <v>4</v>
      </c>
      <c r="G25" s="36">
        <v>1813</v>
      </c>
      <c r="H25" s="18"/>
      <c r="I25" s="108">
        <v>16.1</v>
      </c>
      <c r="J25" s="18"/>
      <c r="K25" s="71"/>
    </row>
    <row r="26" spans="1:11" s="17" customFormat="1" ht="14.25" customHeight="1">
      <c r="A26" s="23"/>
      <c r="B26" s="18">
        <v>4121</v>
      </c>
      <c r="C26" s="18" t="s">
        <v>97</v>
      </c>
      <c r="D26" s="18">
        <v>104</v>
      </c>
      <c r="E26" s="18">
        <v>3007</v>
      </c>
      <c r="F26" s="18" t="s">
        <v>12</v>
      </c>
      <c r="G26" s="36">
        <v>2436</v>
      </c>
      <c r="H26" s="18"/>
      <c r="I26" s="108">
        <v>20.4</v>
      </c>
      <c r="J26" s="18"/>
      <c r="K26" s="71"/>
    </row>
    <row r="27" spans="1:11" s="17" customFormat="1" ht="14.25" customHeight="1">
      <c r="A27" s="23"/>
      <c r="B27" s="18">
        <v>4121</v>
      </c>
      <c r="C27" s="18" t="s">
        <v>97</v>
      </c>
      <c r="D27" s="18">
        <v>104</v>
      </c>
      <c r="E27" s="18">
        <v>3012</v>
      </c>
      <c r="F27" s="18" t="s">
        <v>6</v>
      </c>
      <c r="G27" s="36">
        <v>1967</v>
      </c>
      <c r="H27" s="18"/>
      <c r="I27" s="108">
        <v>16.6</v>
      </c>
      <c r="J27" s="18"/>
      <c r="K27" s="71"/>
    </row>
    <row r="28" spans="1:11" s="17" customFormat="1" ht="14.25" customHeight="1">
      <c r="A28" s="23"/>
      <c r="B28" s="18">
        <v>4121</v>
      </c>
      <c r="C28" s="18" t="s">
        <v>97</v>
      </c>
      <c r="D28" s="18">
        <v>104</v>
      </c>
      <c r="E28" s="18">
        <v>3036</v>
      </c>
      <c r="F28" s="18" t="s">
        <v>5</v>
      </c>
      <c r="G28" s="36">
        <v>1661</v>
      </c>
      <c r="H28" s="18"/>
      <c r="I28" s="108">
        <v>14.4</v>
      </c>
      <c r="J28" s="18"/>
      <c r="K28" s="71"/>
    </row>
    <row r="29" spans="1:11" s="17" customFormat="1" ht="14.25" customHeight="1">
      <c r="A29" s="23"/>
      <c r="B29" s="18">
        <v>4121</v>
      </c>
      <c r="C29" s="18" t="s">
        <v>97</v>
      </c>
      <c r="D29" s="18">
        <v>104</v>
      </c>
      <c r="E29" s="18">
        <v>3044</v>
      </c>
      <c r="F29" s="18" t="s">
        <v>13</v>
      </c>
      <c r="G29" s="36">
        <v>2266</v>
      </c>
      <c r="H29" s="18"/>
      <c r="I29" s="108">
        <v>18.5</v>
      </c>
      <c r="J29" s="18"/>
      <c r="K29" s="71"/>
    </row>
    <row r="30" spans="1:11" s="17" customFormat="1" ht="14.25" customHeight="1">
      <c r="A30" s="23"/>
      <c r="B30" s="18">
        <v>4121</v>
      </c>
      <c r="C30" s="18" t="s">
        <v>97</v>
      </c>
      <c r="D30" s="18">
        <v>104</v>
      </c>
      <c r="E30" s="18">
        <v>3050</v>
      </c>
      <c r="F30" s="18" t="s">
        <v>7</v>
      </c>
      <c r="G30" s="36">
        <v>1621</v>
      </c>
      <c r="H30" s="18"/>
      <c r="I30" s="108">
        <v>14.4</v>
      </c>
      <c r="J30" s="18"/>
      <c r="K30" s="71"/>
    </row>
    <row r="31" spans="1:11" s="17" customFormat="1" ht="14.25" customHeight="1">
      <c r="A31" s="23"/>
      <c r="B31" s="18">
        <v>4121</v>
      </c>
      <c r="C31" s="18" t="s">
        <v>97</v>
      </c>
      <c r="D31" s="18">
        <v>104</v>
      </c>
      <c r="E31" s="18">
        <v>3051</v>
      </c>
      <c r="F31" s="18" t="s">
        <v>14</v>
      </c>
      <c r="G31" s="36">
        <v>1621</v>
      </c>
      <c r="H31" s="18"/>
      <c r="I31" s="108">
        <v>9</v>
      </c>
      <c r="J31" s="18"/>
      <c r="K31" s="71"/>
    </row>
    <row r="32" spans="1:11" s="17" customFormat="1" ht="14.25" customHeight="1">
      <c r="A32" s="23"/>
      <c r="B32" s="18">
        <v>4121</v>
      </c>
      <c r="C32" s="18" t="s">
        <v>97</v>
      </c>
      <c r="D32" s="18">
        <v>104</v>
      </c>
      <c r="E32" s="18">
        <v>3054</v>
      </c>
      <c r="F32" s="18" t="s">
        <v>8</v>
      </c>
      <c r="G32" s="36">
        <v>1621</v>
      </c>
      <c r="H32" s="18"/>
      <c r="I32" s="108">
        <v>46</v>
      </c>
      <c r="J32" s="18"/>
      <c r="K32" s="71"/>
    </row>
    <row r="33" spans="1:11" s="17" customFormat="1" ht="14.25" customHeight="1" thickBot="1">
      <c r="A33" s="39"/>
      <c r="B33" s="40">
        <v>4121</v>
      </c>
      <c r="C33" s="40" t="s">
        <v>97</v>
      </c>
      <c r="D33" s="40">
        <v>104</v>
      </c>
      <c r="E33" s="40">
        <v>3066</v>
      </c>
      <c r="F33" s="40" t="s">
        <v>22</v>
      </c>
      <c r="G33" s="41">
        <v>17460</v>
      </c>
      <c r="H33" s="40"/>
      <c r="I33" s="112">
        <v>136.4</v>
      </c>
      <c r="J33" s="40"/>
      <c r="K33" s="74"/>
    </row>
    <row r="34" spans="1:11" ht="14.25" customHeight="1" thickBot="1">
      <c r="A34" s="50"/>
      <c r="B34" s="51"/>
      <c r="C34" s="52" t="s">
        <v>80</v>
      </c>
      <c r="D34" s="51"/>
      <c r="E34" s="51"/>
      <c r="F34" s="52" t="s">
        <v>40</v>
      </c>
      <c r="G34" s="51"/>
      <c r="H34" s="51"/>
      <c r="I34" s="56">
        <f>SUM(I24:I33)</f>
        <v>1478.8000000000002</v>
      </c>
      <c r="J34" s="61">
        <f>SUM(J24:J33)</f>
        <v>0</v>
      </c>
      <c r="K34" s="67">
        <f>SUM(I34:J34)</f>
        <v>1478.8000000000002</v>
      </c>
    </row>
    <row r="35" spans="1:11" ht="14.25" customHeight="1" thickBot="1">
      <c r="A35" s="156"/>
      <c r="B35" s="145">
        <v>4221</v>
      </c>
      <c r="C35" s="145" t="s">
        <v>136</v>
      </c>
      <c r="D35" s="145">
        <v>113</v>
      </c>
      <c r="E35" s="145">
        <v>3066</v>
      </c>
      <c r="F35" s="145" t="s">
        <v>22</v>
      </c>
      <c r="G35" s="157"/>
      <c r="H35" s="145"/>
      <c r="I35" s="158">
        <v>0</v>
      </c>
      <c r="J35" s="175">
        <v>600</v>
      </c>
      <c r="K35" s="159">
        <f>SUM(I35:J35)</f>
        <v>600</v>
      </c>
    </row>
    <row r="36" spans="1:11" ht="14.25" customHeight="1" thickBot="1">
      <c r="A36" s="50"/>
      <c r="B36" s="51"/>
      <c r="C36" s="52" t="s">
        <v>133</v>
      </c>
      <c r="D36" s="51"/>
      <c r="E36" s="51"/>
      <c r="F36" s="52" t="s">
        <v>40</v>
      </c>
      <c r="G36" s="51"/>
      <c r="H36" s="51"/>
      <c r="I36" s="56">
        <f>SUM(I35)</f>
        <v>0</v>
      </c>
      <c r="J36" s="61">
        <f>SUM(J26:J35)</f>
        <v>600</v>
      </c>
      <c r="K36" s="67">
        <f>SUM(I36:J36)</f>
        <v>600</v>
      </c>
    </row>
    <row r="37" spans="1:11" ht="14.25" customHeight="1">
      <c r="A37" s="24"/>
      <c r="B37" s="25">
        <v>4116</v>
      </c>
      <c r="C37" s="25" t="s">
        <v>135</v>
      </c>
      <c r="D37" s="25">
        <v>105</v>
      </c>
      <c r="E37" s="25"/>
      <c r="F37" s="25" t="s">
        <v>85</v>
      </c>
      <c r="G37" s="35">
        <v>1813</v>
      </c>
      <c r="H37" s="25"/>
      <c r="I37" s="111">
        <v>3918.2</v>
      </c>
      <c r="J37" s="59"/>
      <c r="K37" s="73"/>
    </row>
    <row r="38" spans="1:11" ht="14.25" customHeight="1">
      <c r="A38" s="23"/>
      <c r="B38" s="18">
        <v>4121</v>
      </c>
      <c r="C38" s="18" t="s">
        <v>114</v>
      </c>
      <c r="D38" s="18">
        <v>105</v>
      </c>
      <c r="E38" s="18">
        <v>3004</v>
      </c>
      <c r="F38" s="18" t="s">
        <v>4</v>
      </c>
      <c r="G38" s="36">
        <v>1813</v>
      </c>
      <c r="H38" s="18"/>
      <c r="I38" s="108">
        <v>14.6</v>
      </c>
      <c r="J38" s="57"/>
      <c r="K38" s="70"/>
    </row>
    <row r="39" spans="1:11" ht="14.25" customHeight="1">
      <c r="A39" s="23"/>
      <c r="B39" s="18">
        <v>4121</v>
      </c>
      <c r="C39" s="18" t="s">
        <v>114</v>
      </c>
      <c r="D39" s="27">
        <v>105</v>
      </c>
      <c r="E39" s="18">
        <v>3007</v>
      </c>
      <c r="F39" s="18" t="s">
        <v>12</v>
      </c>
      <c r="G39" s="36">
        <v>2436</v>
      </c>
      <c r="H39" s="18"/>
      <c r="I39" s="108">
        <v>12.8</v>
      </c>
      <c r="J39" s="57"/>
      <c r="K39" s="70"/>
    </row>
    <row r="40" spans="1:11" ht="14.25" customHeight="1">
      <c r="A40" s="23"/>
      <c r="B40" s="18">
        <v>4121</v>
      </c>
      <c r="C40" s="18" t="s">
        <v>114</v>
      </c>
      <c r="D40" s="27">
        <v>105</v>
      </c>
      <c r="E40" s="18">
        <v>3012</v>
      </c>
      <c r="F40" s="18" t="s">
        <v>6</v>
      </c>
      <c r="G40" s="36">
        <v>1967</v>
      </c>
      <c r="H40" s="18"/>
      <c r="I40" s="108">
        <v>12.2</v>
      </c>
      <c r="J40" s="57"/>
      <c r="K40" s="70"/>
    </row>
    <row r="41" spans="1:11" ht="14.25" customHeight="1">
      <c r="A41" s="23"/>
      <c r="B41" s="18">
        <v>4121</v>
      </c>
      <c r="C41" s="18" t="s">
        <v>114</v>
      </c>
      <c r="D41" s="27">
        <v>105</v>
      </c>
      <c r="E41" s="18">
        <v>3036</v>
      </c>
      <c r="F41" s="18" t="s">
        <v>5</v>
      </c>
      <c r="G41" s="36">
        <v>1661</v>
      </c>
      <c r="H41" s="18"/>
      <c r="I41" s="108">
        <v>7</v>
      </c>
      <c r="J41" s="57"/>
      <c r="K41" s="70"/>
    </row>
    <row r="42" spans="1:11" ht="14.25" customHeight="1">
      <c r="A42" s="23"/>
      <c r="B42" s="18">
        <v>4121</v>
      </c>
      <c r="C42" s="18" t="s">
        <v>114</v>
      </c>
      <c r="D42" s="27">
        <v>105</v>
      </c>
      <c r="E42" s="18">
        <v>3044</v>
      </c>
      <c r="F42" s="18" t="s">
        <v>13</v>
      </c>
      <c r="G42" s="36">
        <v>2266</v>
      </c>
      <c r="H42" s="18"/>
      <c r="I42" s="108">
        <v>14.2</v>
      </c>
      <c r="J42" s="57"/>
      <c r="K42" s="70"/>
    </row>
    <row r="43" spans="1:11" ht="14.25" customHeight="1">
      <c r="A43" s="23"/>
      <c r="B43" s="18">
        <v>4121</v>
      </c>
      <c r="C43" s="18" t="s">
        <v>114</v>
      </c>
      <c r="D43" s="27">
        <v>105</v>
      </c>
      <c r="E43" s="18">
        <v>3050</v>
      </c>
      <c r="F43" s="18" t="s">
        <v>7</v>
      </c>
      <c r="G43" s="36">
        <v>1621</v>
      </c>
      <c r="H43" s="18"/>
      <c r="I43" s="108">
        <v>12.5</v>
      </c>
      <c r="J43" s="57"/>
      <c r="K43" s="70"/>
    </row>
    <row r="44" spans="1:11" s="17" customFormat="1" ht="14.25" customHeight="1">
      <c r="A44" s="23"/>
      <c r="B44" s="18">
        <v>4121</v>
      </c>
      <c r="C44" s="18" t="s">
        <v>114</v>
      </c>
      <c r="D44" s="27">
        <v>105</v>
      </c>
      <c r="E44" s="18">
        <v>3051</v>
      </c>
      <c r="F44" s="18" t="s">
        <v>14</v>
      </c>
      <c r="G44" s="36">
        <v>1621</v>
      </c>
      <c r="H44" s="18"/>
      <c r="I44" s="108">
        <v>2.7</v>
      </c>
      <c r="J44" s="18"/>
      <c r="K44" s="71"/>
    </row>
    <row r="45" spans="1:11" s="17" customFormat="1" ht="14.25" customHeight="1">
      <c r="A45" s="23"/>
      <c r="B45" s="18">
        <v>4121</v>
      </c>
      <c r="C45" s="18" t="s">
        <v>114</v>
      </c>
      <c r="D45" s="27">
        <v>105</v>
      </c>
      <c r="E45" s="18">
        <v>3054</v>
      </c>
      <c r="F45" s="18" t="s">
        <v>8</v>
      </c>
      <c r="G45" s="36">
        <v>1621</v>
      </c>
      <c r="H45" s="18"/>
      <c r="I45" s="108">
        <v>37.2</v>
      </c>
      <c r="J45" s="18"/>
      <c r="K45" s="71"/>
    </row>
    <row r="46" spans="1:11" s="17" customFormat="1" ht="14.25" customHeight="1" thickBot="1">
      <c r="A46" s="39"/>
      <c r="B46" s="40">
        <v>4121</v>
      </c>
      <c r="C46" s="18" t="s">
        <v>114</v>
      </c>
      <c r="D46" s="47">
        <v>105</v>
      </c>
      <c r="E46" s="40">
        <v>3066</v>
      </c>
      <c r="F46" s="40" t="s">
        <v>22</v>
      </c>
      <c r="G46" s="41">
        <v>17460</v>
      </c>
      <c r="H46" s="40"/>
      <c r="I46" s="112">
        <v>93.4</v>
      </c>
      <c r="J46" s="40"/>
      <c r="K46" s="74"/>
    </row>
    <row r="47" spans="1:11" ht="14.25" customHeight="1" thickBot="1">
      <c r="A47" s="81"/>
      <c r="B47" s="82"/>
      <c r="C47" s="83" t="s">
        <v>115</v>
      </c>
      <c r="D47" s="82"/>
      <c r="E47" s="82"/>
      <c r="F47" s="83" t="s">
        <v>40</v>
      </c>
      <c r="G47" s="82"/>
      <c r="H47" s="82"/>
      <c r="I47" s="79">
        <f>SUM(I37:I46)</f>
        <v>4124.799999999999</v>
      </c>
      <c r="J47" s="79">
        <f>SUM(J37:J46)</f>
        <v>0</v>
      </c>
      <c r="K47" s="80">
        <f>SUM(I47:J47)</f>
        <v>4124.799999999999</v>
      </c>
    </row>
    <row r="48" spans="1:11" ht="14.25" customHeight="1">
      <c r="A48" s="84"/>
      <c r="B48" s="25">
        <v>4221</v>
      </c>
      <c r="C48" s="85" t="s">
        <v>107</v>
      </c>
      <c r="D48" s="49">
        <v>107</v>
      </c>
      <c r="E48" s="25">
        <v>3004</v>
      </c>
      <c r="F48" s="85" t="s">
        <v>4</v>
      </c>
      <c r="G48" s="85">
        <v>1813</v>
      </c>
      <c r="H48" s="85"/>
      <c r="I48" s="111">
        <v>31.1</v>
      </c>
      <c r="J48" s="86"/>
      <c r="K48" s="87"/>
    </row>
    <row r="49" spans="1:11" ht="14.25" customHeight="1">
      <c r="A49" s="23"/>
      <c r="B49" s="18">
        <v>4121</v>
      </c>
      <c r="C49" s="90" t="s">
        <v>108</v>
      </c>
      <c r="D49" s="18">
        <v>107</v>
      </c>
      <c r="E49" s="27">
        <v>3004</v>
      </c>
      <c r="F49" s="27" t="s">
        <v>4</v>
      </c>
      <c r="G49" s="38">
        <v>1813</v>
      </c>
      <c r="H49" s="27"/>
      <c r="I49" s="107">
        <v>18.3</v>
      </c>
      <c r="J49" s="88"/>
      <c r="K49" s="89"/>
    </row>
    <row r="50" spans="1:11" ht="14.25" customHeight="1">
      <c r="A50" s="23"/>
      <c r="B50" s="18">
        <v>4221</v>
      </c>
      <c r="C50" s="91" t="s">
        <v>107</v>
      </c>
      <c r="D50" s="18">
        <v>107</v>
      </c>
      <c r="E50" s="18">
        <v>3007</v>
      </c>
      <c r="F50" s="18" t="s">
        <v>12</v>
      </c>
      <c r="G50" s="36">
        <v>2436</v>
      </c>
      <c r="H50" s="18"/>
      <c r="I50" s="108">
        <v>39.5</v>
      </c>
      <c r="J50" s="88"/>
      <c r="K50" s="89"/>
    </row>
    <row r="51" spans="1:11" ht="14.25" customHeight="1">
      <c r="A51" s="23"/>
      <c r="B51" s="18">
        <v>4121</v>
      </c>
      <c r="C51" s="90" t="s">
        <v>108</v>
      </c>
      <c r="D51" s="18">
        <v>107</v>
      </c>
      <c r="E51" s="18">
        <v>3007</v>
      </c>
      <c r="F51" s="18" t="s">
        <v>12</v>
      </c>
      <c r="G51" s="36">
        <v>2436</v>
      </c>
      <c r="H51" s="18"/>
      <c r="I51" s="108">
        <v>23.2</v>
      </c>
      <c r="J51" s="88"/>
      <c r="K51" s="89"/>
    </row>
    <row r="52" spans="1:11" ht="14.25" customHeight="1">
      <c r="A52" s="23"/>
      <c r="B52" s="18">
        <v>4221</v>
      </c>
      <c r="C52" s="91" t="s">
        <v>107</v>
      </c>
      <c r="D52" s="18">
        <v>107</v>
      </c>
      <c r="E52" s="18">
        <v>3012</v>
      </c>
      <c r="F52" s="18" t="s">
        <v>105</v>
      </c>
      <c r="G52" s="36">
        <v>1967</v>
      </c>
      <c r="H52" s="18"/>
      <c r="I52" s="108">
        <v>32.1</v>
      </c>
      <c r="J52" s="88"/>
      <c r="K52" s="89"/>
    </row>
    <row r="53" spans="1:11" ht="14.25" customHeight="1">
      <c r="A53" s="23"/>
      <c r="B53" s="18">
        <v>4121</v>
      </c>
      <c r="C53" s="90" t="s">
        <v>108</v>
      </c>
      <c r="D53" s="18">
        <v>107</v>
      </c>
      <c r="E53" s="18">
        <v>3012</v>
      </c>
      <c r="F53" s="18" t="s">
        <v>105</v>
      </c>
      <c r="G53" s="36">
        <v>1967</v>
      </c>
      <c r="H53" s="18"/>
      <c r="I53" s="108">
        <v>18.7</v>
      </c>
      <c r="J53" s="88"/>
      <c r="K53" s="89"/>
    </row>
    <row r="54" spans="1:11" ht="14.25" customHeight="1">
      <c r="A54" s="23"/>
      <c r="B54" s="18">
        <v>4221</v>
      </c>
      <c r="C54" s="91" t="s">
        <v>107</v>
      </c>
      <c r="D54" s="18">
        <v>107</v>
      </c>
      <c r="E54" s="18">
        <v>3036</v>
      </c>
      <c r="F54" s="18" t="s">
        <v>5</v>
      </c>
      <c r="G54" s="36">
        <v>1661</v>
      </c>
      <c r="H54" s="18"/>
      <c r="I54" s="108">
        <v>27.9</v>
      </c>
      <c r="J54" s="88"/>
      <c r="K54" s="89"/>
    </row>
    <row r="55" spans="1:11" ht="14.25" customHeight="1">
      <c r="A55" s="23"/>
      <c r="B55" s="18">
        <v>4121</v>
      </c>
      <c r="C55" s="90" t="s">
        <v>108</v>
      </c>
      <c r="D55" s="18">
        <v>107</v>
      </c>
      <c r="E55" s="18">
        <v>3036</v>
      </c>
      <c r="F55" s="18" t="s">
        <v>5</v>
      </c>
      <c r="G55" s="36">
        <v>1661</v>
      </c>
      <c r="H55" s="18"/>
      <c r="I55" s="108">
        <v>16.1</v>
      </c>
      <c r="J55" s="88"/>
      <c r="K55" s="89"/>
    </row>
    <row r="56" spans="1:11" ht="14.25" customHeight="1">
      <c r="A56" s="23"/>
      <c r="B56" s="18">
        <v>4221</v>
      </c>
      <c r="C56" s="91" t="s">
        <v>107</v>
      </c>
      <c r="D56" s="18">
        <v>107</v>
      </c>
      <c r="E56" s="18">
        <v>3044</v>
      </c>
      <c r="F56" s="18" t="s">
        <v>13</v>
      </c>
      <c r="G56" s="36">
        <v>2266</v>
      </c>
      <c r="H56" s="18"/>
      <c r="I56" s="108">
        <v>35.9</v>
      </c>
      <c r="J56" s="88"/>
      <c r="K56" s="89"/>
    </row>
    <row r="57" spans="1:11" ht="14.25" customHeight="1">
      <c r="A57" s="23"/>
      <c r="B57" s="18">
        <v>4121</v>
      </c>
      <c r="C57" s="90" t="s">
        <v>108</v>
      </c>
      <c r="D57" s="18">
        <v>107</v>
      </c>
      <c r="E57" s="18">
        <v>3044</v>
      </c>
      <c r="F57" s="18" t="s">
        <v>13</v>
      </c>
      <c r="G57" s="36">
        <v>2266</v>
      </c>
      <c r="H57" s="18"/>
      <c r="I57" s="108">
        <v>20.9</v>
      </c>
      <c r="J57" s="88"/>
      <c r="K57" s="89"/>
    </row>
    <row r="58" spans="1:11" ht="14.25" customHeight="1">
      <c r="A58" s="23"/>
      <c r="B58" s="18">
        <v>4221</v>
      </c>
      <c r="C58" s="91" t="s">
        <v>107</v>
      </c>
      <c r="D58" s="18">
        <v>107</v>
      </c>
      <c r="E58" s="18">
        <v>3050</v>
      </c>
      <c r="F58" s="18" t="s">
        <v>7</v>
      </c>
      <c r="G58" s="36">
        <v>1621</v>
      </c>
      <c r="H58" s="18"/>
      <c r="I58" s="108">
        <v>27.8</v>
      </c>
      <c r="J58" s="88"/>
      <c r="K58" s="89"/>
    </row>
    <row r="59" spans="1:11" ht="14.25" customHeight="1">
      <c r="A59" s="23"/>
      <c r="B59" s="18">
        <v>4121</v>
      </c>
      <c r="C59" s="90" t="s">
        <v>108</v>
      </c>
      <c r="D59" s="18">
        <v>107</v>
      </c>
      <c r="E59" s="18">
        <v>3050</v>
      </c>
      <c r="F59" s="18" t="s">
        <v>7</v>
      </c>
      <c r="G59" s="36">
        <v>1621</v>
      </c>
      <c r="H59" s="18"/>
      <c r="I59" s="108">
        <v>16.2</v>
      </c>
      <c r="J59" s="88"/>
      <c r="K59" s="89"/>
    </row>
    <row r="60" spans="1:11" s="17" customFormat="1" ht="14.25" customHeight="1">
      <c r="A60" s="23"/>
      <c r="B60" s="18">
        <v>4221</v>
      </c>
      <c r="C60" s="91" t="s">
        <v>107</v>
      </c>
      <c r="D60" s="18">
        <v>107</v>
      </c>
      <c r="E60" s="18">
        <v>3051</v>
      </c>
      <c r="F60" s="18" t="s">
        <v>14</v>
      </c>
      <c r="G60" s="36">
        <v>1621</v>
      </c>
      <c r="H60" s="18"/>
      <c r="I60" s="108">
        <v>17.4</v>
      </c>
      <c r="J60" s="88"/>
      <c r="K60" s="89"/>
    </row>
    <row r="61" spans="1:11" s="17" customFormat="1" ht="14.25" customHeight="1">
      <c r="A61" s="23"/>
      <c r="B61" s="18">
        <v>4121</v>
      </c>
      <c r="C61" s="90" t="s">
        <v>108</v>
      </c>
      <c r="D61" s="18">
        <v>107</v>
      </c>
      <c r="E61" s="18">
        <v>3051</v>
      </c>
      <c r="F61" s="18" t="s">
        <v>14</v>
      </c>
      <c r="G61" s="36">
        <v>1621</v>
      </c>
      <c r="H61" s="18"/>
      <c r="I61" s="108">
        <v>10.2</v>
      </c>
      <c r="J61" s="88"/>
      <c r="K61" s="89"/>
    </row>
    <row r="62" spans="1:11" s="17" customFormat="1" ht="14.25" customHeight="1">
      <c r="A62" s="23"/>
      <c r="B62" s="18">
        <v>4221</v>
      </c>
      <c r="C62" s="91" t="s">
        <v>107</v>
      </c>
      <c r="D62" s="18">
        <v>107</v>
      </c>
      <c r="E62" s="18">
        <v>3054</v>
      </c>
      <c r="F62" s="18" t="s">
        <v>8</v>
      </c>
      <c r="G62" s="36">
        <v>1621</v>
      </c>
      <c r="H62" s="18"/>
      <c r="I62" s="108">
        <v>89.2</v>
      </c>
      <c r="J62" s="88"/>
      <c r="K62" s="89"/>
    </row>
    <row r="63" spans="1:11" s="17" customFormat="1" ht="14.25" customHeight="1">
      <c r="A63" s="23"/>
      <c r="B63" s="18">
        <v>4121</v>
      </c>
      <c r="C63" s="90" t="s">
        <v>108</v>
      </c>
      <c r="D63" s="18">
        <v>107</v>
      </c>
      <c r="E63" s="18">
        <v>3054</v>
      </c>
      <c r="F63" s="18" t="s">
        <v>8</v>
      </c>
      <c r="G63" s="36">
        <v>1621</v>
      </c>
      <c r="H63" s="18"/>
      <c r="I63" s="108">
        <v>52.2</v>
      </c>
      <c r="J63" s="88"/>
      <c r="K63" s="89"/>
    </row>
    <row r="64" spans="1:11" s="17" customFormat="1" ht="14.25" customHeight="1">
      <c r="A64" s="23"/>
      <c r="B64" s="18">
        <v>4221</v>
      </c>
      <c r="C64" s="91" t="s">
        <v>107</v>
      </c>
      <c r="D64" s="18">
        <v>107</v>
      </c>
      <c r="E64" s="18">
        <v>3066</v>
      </c>
      <c r="F64" s="18" t="s">
        <v>106</v>
      </c>
      <c r="G64" s="41">
        <v>17460</v>
      </c>
      <c r="H64" s="40"/>
      <c r="I64" s="112">
        <v>264.3</v>
      </c>
      <c r="J64" s="88"/>
      <c r="K64" s="89"/>
    </row>
    <row r="65" spans="1:11" s="17" customFormat="1" ht="14.25" customHeight="1" thickBot="1">
      <c r="A65" s="39"/>
      <c r="B65" s="40">
        <v>4121</v>
      </c>
      <c r="C65" s="95" t="s">
        <v>108</v>
      </c>
      <c r="D65" s="40">
        <v>107</v>
      </c>
      <c r="E65" s="40">
        <v>3066</v>
      </c>
      <c r="F65" s="40" t="s">
        <v>106</v>
      </c>
      <c r="G65" s="41">
        <v>17460</v>
      </c>
      <c r="H65" s="40"/>
      <c r="I65" s="112">
        <v>155</v>
      </c>
      <c r="J65" s="96"/>
      <c r="K65" s="97"/>
    </row>
    <row r="66" spans="1:11" ht="14.25" customHeight="1" thickBot="1">
      <c r="A66" s="81"/>
      <c r="B66" s="82"/>
      <c r="C66" s="83" t="s">
        <v>113</v>
      </c>
      <c r="D66" s="82"/>
      <c r="E66" s="82"/>
      <c r="F66" s="83" t="s">
        <v>40</v>
      </c>
      <c r="G66" s="82"/>
      <c r="H66" s="82"/>
      <c r="I66" s="79">
        <f>SUM(I48:I65)</f>
        <v>896</v>
      </c>
      <c r="J66" s="79">
        <f>SUM(J48:J65)</f>
        <v>0</v>
      </c>
      <c r="K66" s="80">
        <f>SUM(I66:J66)</f>
        <v>896</v>
      </c>
    </row>
    <row r="67" spans="1:11" ht="14.25" customHeight="1">
      <c r="A67" s="24">
        <v>3319</v>
      </c>
      <c r="B67" s="25">
        <v>2321</v>
      </c>
      <c r="C67" s="85" t="s">
        <v>120</v>
      </c>
      <c r="D67" s="25">
        <v>108</v>
      </c>
      <c r="E67" s="25"/>
      <c r="F67" s="25" t="s">
        <v>37</v>
      </c>
      <c r="G67" s="25"/>
      <c r="H67" s="25"/>
      <c r="I67" s="121">
        <v>16</v>
      </c>
      <c r="J67" s="121"/>
      <c r="K67" s="122"/>
    </row>
    <row r="68" spans="1:11" s="17" customFormat="1" ht="14.25" customHeight="1">
      <c r="A68" s="179">
        <v>3319</v>
      </c>
      <c r="B68" s="166">
        <v>2111</v>
      </c>
      <c r="C68" s="166" t="s">
        <v>123</v>
      </c>
      <c r="D68" s="18">
        <v>108</v>
      </c>
      <c r="E68" s="18"/>
      <c r="F68" s="18"/>
      <c r="G68" s="36"/>
      <c r="H68" s="18"/>
      <c r="I68" s="120">
        <v>240</v>
      </c>
      <c r="J68" s="167">
        <v>-17</v>
      </c>
      <c r="K68" s="168">
        <v>223</v>
      </c>
    </row>
    <row r="69" spans="1:11" s="17" customFormat="1" ht="14.25" customHeight="1" thickBot="1">
      <c r="A69" s="160"/>
      <c r="B69" s="161">
        <v>4121</v>
      </c>
      <c r="C69" s="161" t="s">
        <v>134</v>
      </c>
      <c r="D69" s="161">
        <v>108</v>
      </c>
      <c r="E69" s="161">
        <v>3066</v>
      </c>
      <c r="F69" s="161" t="s">
        <v>106</v>
      </c>
      <c r="G69" s="162"/>
      <c r="H69" s="161"/>
      <c r="I69" s="163">
        <v>0</v>
      </c>
      <c r="J69" s="164">
        <v>17</v>
      </c>
      <c r="K69" s="165">
        <f>SUM(I69:J69)</f>
        <v>17</v>
      </c>
    </row>
    <row r="70" spans="1:11" ht="14.25" customHeight="1" thickBot="1">
      <c r="A70" s="115"/>
      <c r="B70" s="116"/>
      <c r="C70" s="117" t="s">
        <v>122</v>
      </c>
      <c r="D70" s="116"/>
      <c r="E70" s="116"/>
      <c r="F70" s="117" t="s">
        <v>40</v>
      </c>
      <c r="G70" s="116"/>
      <c r="H70" s="116"/>
      <c r="I70" s="118">
        <f>SUM(I67:I69)</f>
        <v>256</v>
      </c>
      <c r="J70" s="118">
        <f>SUM(J67:J69)</f>
        <v>0</v>
      </c>
      <c r="K70" s="119">
        <f>SUM(I70:J70)</f>
        <v>256</v>
      </c>
    </row>
    <row r="71" spans="1:11" ht="14.25" customHeight="1">
      <c r="A71" s="30"/>
      <c r="B71" s="27">
        <v>4121</v>
      </c>
      <c r="C71" s="27" t="s">
        <v>110</v>
      </c>
      <c r="D71" s="47">
        <v>200</v>
      </c>
      <c r="E71" s="27">
        <v>3004</v>
      </c>
      <c r="F71" s="27" t="s">
        <v>4</v>
      </c>
      <c r="G71" s="38">
        <v>1813</v>
      </c>
      <c r="H71" s="27"/>
      <c r="I71" s="107">
        <v>10</v>
      </c>
      <c r="J71" s="59"/>
      <c r="K71" s="73"/>
    </row>
    <row r="72" spans="1:11" ht="14.25" customHeight="1">
      <c r="A72" s="23"/>
      <c r="B72" s="18">
        <v>4121</v>
      </c>
      <c r="C72" s="18" t="s">
        <v>110</v>
      </c>
      <c r="D72" s="18">
        <v>200</v>
      </c>
      <c r="E72" s="18">
        <v>3007</v>
      </c>
      <c r="F72" s="18" t="s">
        <v>12</v>
      </c>
      <c r="G72" s="36">
        <v>2436</v>
      </c>
      <c r="H72" s="18"/>
      <c r="I72" s="108">
        <v>10</v>
      </c>
      <c r="J72" s="57"/>
      <c r="K72" s="70"/>
    </row>
    <row r="73" spans="1:11" ht="14.25" customHeight="1">
      <c r="A73" s="23"/>
      <c r="B73" s="18">
        <v>4121</v>
      </c>
      <c r="C73" s="18" t="s">
        <v>110</v>
      </c>
      <c r="D73" s="18">
        <v>200</v>
      </c>
      <c r="E73" s="18">
        <v>3012</v>
      </c>
      <c r="F73" s="18" t="s">
        <v>6</v>
      </c>
      <c r="G73" s="36">
        <v>1967</v>
      </c>
      <c r="H73" s="18"/>
      <c r="I73" s="108">
        <v>10</v>
      </c>
      <c r="J73" s="57"/>
      <c r="K73" s="70"/>
    </row>
    <row r="74" spans="1:11" ht="14.25" customHeight="1">
      <c r="A74" s="23"/>
      <c r="B74" s="18">
        <v>4121</v>
      </c>
      <c r="C74" s="18" t="s">
        <v>110</v>
      </c>
      <c r="D74" s="18">
        <v>200</v>
      </c>
      <c r="E74" s="18">
        <v>3036</v>
      </c>
      <c r="F74" s="18" t="s">
        <v>5</v>
      </c>
      <c r="G74" s="36">
        <v>1661</v>
      </c>
      <c r="H74" s="18"/>
      <c r="I74" s="108">
        <v>10</v>
      </c>
      <c r="J74" s="57"/>
      <c r="K74" s="70"/>
    </row>
    <row r="75" spans="1:11" ht="14.25" customHeight="1">
      <c r="A75" s="23"/>
      <c r="B75" s="18">
        <v>4121</v>
      </c>
      <c r="C75" s="18" t="s">
        <v>110</v>
      </c>
      <c r="D75" s="18">
        <v>200</v>
      </c>
      <c r="E75" s="18">
        <v>3044</v>
      </c>
      <c r="F75" s="18" t="s">
        <v>13</v>
      </c>
      <c r="G75" s="36">
        <v>2266</v>
      </c>
      <c r="H75" s="18"/>
      <c r="I75" s="108">
        <v>10</v>
      </c>
      <c r="J75" s="57"/>
      <c r="K75" s="70"/>
    </row>
    <row r="76" spans="1:11" ht="14.25" customHeight="1">
      <c r="A76" s="23"/>
      <c r="B76" s="18">
        <v>4121</v>
      </c>
      <c r="C76" s="18" t="s">
        <v>110</v>
      </c>
      <c r="D76" s="18">
        <v>200</v>
      </c>
      <c r="E76" s="18">
        <v>3050</v>
      </c>
      <c r="F76" s="18" t="s">
        <v>7</v>
      </c>
      <c r="G76" s="36">
        <v>1621</v>
      </c>
      <c r="H76" s="18"/>
      <c r="I76" s="108">
        <v>10</v>
      </c>
      <c r="J76" s="57"/>
      <c r="K76" s="70"/>
    </row>
    <row r="77" spans="1:11" s="17" customFormat="1" ht="14.25" customHeight="1">
      <c r="A77" s="23"/>
      <c r="B77" s="18">
        <v>4121</v>
      </c>
      <c r="C77" s="18" t="s">
        <v>110</v>
      </c>
      <c r="D77" s="18">
        <v>200</v>
      </c>
      <c r="E77" s="18">
        <v>3051</v>
      </c>
      <c r="F77" s="18" t="s">
        <v>14</v>
      </c>
      <c r="G77" s="36">
        <v>1621</v>
      </c>
      <c r="H77" s="18"/>
      <c r="I77" s="108">
        <v>10</v>
      </c>
      <c r="J77" s="18"/>
      <c r="K77" s="71"/>
    </row>
    <row r="78" spans="1:11" s="17" customFormat="1" ht="14.25" customHeight="1">
      <c r="A78" s="23"/>
      <c r="B78" s="18">
        <v>4121</v>
      </c>
      <c r="C78" s="18" t="s">
        <v>110</v>
      </c>
      <c r="D78" s="18">
        <v>200</v>
      </c>
      <c r="E78" s="18">
        <v>3054</v>
      </c>
      <c r="F78" s="18" t="s">
        <v>8</v>
      </c>
      <c r="G78" s="36">
        <v>1621</v>
      </c>
      <c r="H78" s="18"/>
      <c r="I78" s="108">
        <v>10</v>
      </c>
      <c r="J78" s="18"/>
      <c r="K78" s="71"/>
    </row>
    <row r="79" spans="1:11" s="17" customFormat="1" ht="14.25" customHeight="1">
      <c r="A79" s="23"/>
      <c r="B79" s="18">
        <v>4121</v>
      </c>
      <c r="C79" s="18" t="s">
        <v>110</v>
      </c>
      <c r="D79" s="18">
        <v>200</v>
      </c>
      <c r="E79" s="18">
        <v>3066</v>
      </c>
      <c r="F79" s="18" t="s">
        <v>22</v>
      </c>
      <c r="G79" s="36">
        <v>17460</v>
      </c>
      <c r="H79" s="18"/>
      <c r="I79" s="108">
        <v>10</v>
      </c>
      <c r="J79" s="18"/>
      <c r="K79" s="71"/>
    </row>
    <row r="80" spans="1:11" s="17" customFormat="1" ht="14.25" customHeight="1">
      <c r="A80" s="23">
        <v>3319</v>
      </c>
      <c r="B80" s="18">
        <v>2321</v>
      </c>
      <c r="C80" s="18" t="s">
        <v>119</v>
      </c>
      <c r="D80" s="18">
        <v>200</v>
      </c>
      <c r="E80" s="18"/>
      <c r="F80" s="18" t="s">
        <v>37</v>
      </c>
      <c r="G80" s="36">
        <v>17460</v>
      </c>
      <c r="H80" s="18"/>
      <c r="I80" s="108">
        <v>70</v>
      </c>
      <c r="J80" s="18"/>
      <c r="K80" s="71"/>
    </row>
    <row r="81" spans="1:11" s="17" customFormat="1" ht="14.25" customHeight="1" thickBot="1">
      <c r="A81" s="92">
        <v>3319</v>
      </c>
      <c r="B81" s="42">
        <v>2111</v>
      </c>
      <c r="C81" s="42" t="s">
        <v>124</v>
      </c>
      <c r="D81" s="47">
        <v>200</v>
      </c>
      <c r="E81" s="42"/>
      <c r="F81" s="42" t="s">
        <v>38</v>
      </c>
      <c r="G81" s="43">
        <v>17460</v>
      </c>
      <c r="H81" s="42"/>
      <c r="I81" s="109">
        <v>140</v>
      </c>
      <c r="J81" s="40"/>
      <c r="K81" s="74"/>
    </row>
    <row r="82" spans="1:11" ht="14.25" customHeight="1" thickBot="1">
      <c r="A82" s="99"/>
      <c r="B82" s="100"/>
      <c r="C82" s="101" t="s">
        <v>112</v>
      </c>
      <c r="D82" s="82"/>
      <c r="E82" s="100"/>
      <c r="F82" s="101" t="s">
        <v>40</v>
      </c>
      <c r="G82" s="100"/>
      <c r="H82" s="100"/>
      <c r="I82" s="102">
        <f>SUM(I71:I81)</f>
        <v>300</v>
      </c>
      <c r="J82" s="79">
        <f>SUM(J71:J81)</f>
        <v>0</v>
      </c>
      <c r="K82" s="80">
        <f>SUM(I82:J82)</f>
        <v>300</v>
      </c>
    </row>
    <row r="83" spans="1:11" ht="14.25" customHeight="1">
      <c r="A83" s="24"/>
      <c r="B83" s="25">
        <v>4116</v>
      </c>
      <c r="C83" s="25" t="s">
        <v>135</v>
      </c>
      <c r="D83" s="25">
        <v>112</v>
      </c>
      <c r="E83" s="25"/>
      <c r="F83" s="25" t="s">
        <v>127</v>
      </c>
      <c r="G83" s="35">
        <v>17460</v>
      </c>
      <c r="H83" s="25"/>
      <c r="I83" s="139">
        <v>162.5</v>
      </c>
      <c r="J83" s="140"/>
      <c r="K83" s="141"/>
    </row>
    <row r="84" spans="1:11" ht="14.25" customHeight="1">
      <c r="A84" s="23"/>
      <c r="B84" s="18">
        <v>4121</v>
      </c>
      <c r="C84" s="18" t="s">
        <v>128</v>
      </c>
      <c r="D84" s="18">
        <v>112</v>
      </c>
      <c r="E84" s="27">
        <v>3004</v>
      </c>
      <c r="F84" s="18" t="s">
        <v>4</v>
      </c>
      <c r="G84" s="36">
        <v>1621</v>
      </c>
      <c r="H84" s="18"/>
      <c r="I84" s="120">
        <v>3.9</v>
      </c>
      <c r="J84" s="88"/>
      <c r="K84" s="142"/>
    </row>
    <row r="85" spans="1:11" ht="14.25" customHeight="1">
      <c r="A85" s="23"/>
      <c r="B85" s="18">
        <v>4121</v>
      </c>
      <c r="C85" s="18" t="s">
        <v>128</v>
      </c>
      <c r="D85" s="18">
        <v>112</v>
      </c>
      <c r="E85" s="18">
        <v>3007</v>
      </c>
      <c r="F85" s="18" t="s">
        <v>12</v>
      </c>
      <c r="G85" s="36">
        <v>1621</v>
      </c>
      <c r="H85" s="18"/>
      <c r="I85" s="120">
        <v>4.9</v>
      </c>
      <c r="J85" s="88"/>
      <c r="K85" s="142"/>
    </row>
    <row r="86" spans="1:11" ht="14.25" customHeight="1">
      <c r="A86" s="23"/>
      <c r="B86" s="18">
        <v>4121</v>
      </c>
      <c r="C86" s="18" t="s">
        <v>128</v>
      </c>
      <c r="D86" s="18">
        <v>112</v>
      </c>
      <c r="E86" s="18">
        <v>3012</v>
      </c>
      <c r="F86" s="18" t="s">
        <v>6</v>
      </c>
      <c r="G86" s="36">
        <v>1621</v>
      </c>
      <c r="H86" s="18"/>
      <c r="I86" s="120">
        <v>4</v>
      </c>
      <c r="J86" s="143"/>
      <c r="K86" s="142"/>
    </row>
    <row r="87" spans="1:11" ht="14.25" customHeight="1">
      <c r="A87" s="23"/>
      <c r="B87" s="18">
        <v>4121</v>
      </c>
      <c r="C87" s="18" t="s">
        <v>128</v>
      </c>
      <c r="D87" s="18">
        <v>112</v>
      </c>
      <c r="E87" s="18">
        <v>3036</v>
      </c>
      <c r="F87" s="18" t="s">
        <v>5</v>
      </c>
      <c r="G87" s="36">
        <v>1621</v>
      </c>
      <c r="H87" s="18"/>
      <c r="I87" s="120">
        <v>3.5</v>
      </c>
      <c r="J87" s="88"/>
      <c r="K87" s="142"/>
    </row>
    <row r="88" spans="1:11" s="17" customFormat="1" ht="14.25" customHeight="1">
      <c r="A88" s="23"/>
      <c r="B88" s="18">
        <v>4121</v>
      </c>
      <c r="C88" s="18" t="s">
        <v>128</v>
      </c>
      <c r="D88" s="18">
        <v>112</v>
      </c>
      <c r="E88" s="18">
        <v>3044</v>
      </c>
      <c r="F88" s="18" t="s">
        <v>13</v>
      </c>
      <c r="G88" s="36">
        <v>1621</v>
      </c>
      <c r="H88" s="18"/>
      <c r="I88" s="120">
        <v>4.5</v>
      </c>
      <c r="J88" s="88"/>
      <c r="K88" s="142"/>
    </row>
    <row r="89" spans="1:11" s="17" customFormat="1" ht="14.25" customHeight="1">
      <c r="A89" s="23"/>
      <c r="B89" s="18">
        <v>4121</v>
      </c>
      <c r="C89" s="18" t="s">
        <v>128</v>
      </c>
      <c r="D89" s="18">
        <v>112</v>
      </c>
      <c r="E89" s="18">
        <v>3050</v>
      </c>
      <c r="F89" s="18" t="s">
        <v>7</v>
      </c>
      <c r="G89" s="36">
        <v>1621</v>
      </c>
      <c r="H89" s="18"/>
      <c r="I89" s="120">
        <v>3.5</v>
      </c>
      <c r="J89" s="88"/>
      <c r="K89" s="142"/>
    </row>
    <row r="90" spans="1:11" s="17" customFormat="1" ht="14.25" customHeight="1">
      <c r="A90" s="23"/>
      <c r="B90" s="18">
        <v>4121</v>
      </c>
      <c r="C90" s="18" t="s">
        <v>128</v>
      </c>
      <c r="D90" s="18">
        <v>112</v>
      </c>
      <c r="E90" s="18">
        <v>3051</v>
      </c>
      <c r="F90" s="18" t="s">
        <v>14</v>
      </c>
      <c r="G90" s="36">
        <v>17460</v>
      </c>
      <c r="H90" s="18"/>
      <c r="I90" s="120">
        <v>2.2</v>
      </c>
      <c r="J90" s="88"/>
      <c r="K90" s="142"/>
    </row>
    <row r="91" spans="1:11" s="17" customFormat="1" ht="14.25" customHeight="1">
      <c r="A91" s="23"/>
      <c r="B91" s="18">
        <v>4121</v>
      </c>
      <c r="C91" s="18" t="s">
        <v>128</v>
      </c>
      <c r="D91" s="18">
        <v>112</v>
      </c>
      <c r="E91" s="18">
        <v>3054</v>
      </c>
      <c r="F91" s="18" t="s">
        <v>8</v>
      </c>
      <c r="G91" s="36">
        <v>17460</v>
      </c>
      <c r="H91" s="18"/>
      <c r="I91" s="120">
        <v>11</v>
      </c>
      <c r="J91" s="143"/>
      <c r="K91" s="142"/>
    </row>
    <row r="92" spans="1:11" s="17" customFormat="1" ht="14.25" customHeight="1" thickBot="1">
      <c r="A92" s="39"/>
      <c r="B92" s="18">
        <v>4121</v>
      </c>
      <c r="C92" s="18" t="s">
        <v>128</v>
      </c>
      <c r="D92" s="18">
        <v>112</v>
      </c>
      <c r="E92" s="18">
        <v>3066</v>
      </c>
      <c r="F92" s="40" t="s">
        <v>22</v>
      </c>
      <c r="G92" s="41"/>
      <c r="H92" s="40"/>
      <c r="I92" s="120">
        <v>32.6</v>
      </c>
      <c r="J92" s="96"/>
      <c r="K92" s="144"/>
    </row>
    <row r="93" spans="1:11" s="17" customFormat="1" ht="14.25" customHeight="1" thickBot="1">
      <c r="A93" s="50"/>
      <c r="B93" s="51"/>
      <c r="C93" s="52" t="s">
        <v>131</v>
      </c>
      <c r="D93" s="51"/>
      <c r="E93" s="51"/>
      <c r="F93" s="52" t="s">
        <v>40</v>
      </c>
      <c r="G93" s="51"/>
      <c r="H93" s="51"/>
      <c r="I93" s="61">
        <f>SUM(I83:I92)</f>
        <v>232.6</v>
      </c>
      <c r="J93" s="61">
        <f>SUM(J83:J92)</f>
        <v>0</v>
      </c>
      <c r="K93" s="67">
        <f>SUM(I93:J93)</f>
        <v>232.6</v>
      </c>
    </row>
    <row r="94" spans="1:11" s="17" customFormat="1" ht="14.25" customHeight="1" thickBot="1">
      <c r="A94" s="53">
        <v>3639</v>
      </c>
      <c r="B94" s="47">
        <v>2111</v>
      </c>
      <c r="C94" s="47" t="s">
        <v>31</v>
      </c>
      <c r="D94" s="103">
        <v>110</v>
      </c>
      <c r="E94" s="104"/>
      <c r="F94" s="47"/>
      <c r="G94" s="105">
        <v>17460</v>
      </c>
      <c r="H94" s="106"/>
      <c r="I94" s="110">
        <v>100</v>
      </c>
      <c r="J94" s="47"/>
      <c r="K94" s="76"/>
    </row>
    <row r="95" spans="1:11" s="17" customFormat="1" ht="14.25" customHeight="1" thickBot="1">
      <c r="A95" s="50"/>
      <c r="B95" s="51"/>
      <c r="C95" s="52" t="s">
        <v>90</v>
      </c>
      <c r="D95" s="51"/>
      <c r="E95" s="51"/>
      <c r="F95" s="52" t="s">
        <v>40</v>
      </c>
      <c r="G95" s="51"/>
      <c r="H95" s="51"/>
      <c r="I95" s="56">
        <f>SUM(I94:I94)</f>
        <v>100</v>
      </c>
      <c r="J95" s="56">
        <f>J94</f>
        <v>0</v>
      </c>
      <c r="K95" s="67">
        <f>SUM(I95:J95)</f>
        <v>100</v>
      </c>
    </row>
    <row r="96" spans="1:11" s="17" customFormat="1" ht="14.25" customHeight="1" thickBot="1">
      <c r="A96" s="190" t="s">
        <v>16</v>
      </c>
      <c r="B96" s="191"/>
      <c r="C96" s="191"/>
      <c r="D96" s="191"/>
      <c r="E96" s="191"/>
      <c r="F96" s="191"/>
      <c r="G96" s="7"/>
      <c r="H96" s="8"/>
      <c r="I96" s="113">
        <f>SUM(I15,I23,I34,I47,I66,I70,I82,I93,I95)</f>
        <v>13271.5</v>
      </c>
      <c r="J96" s="132">
        <f>SUM(J15,J23,J34,J36,J47,J66,J70,J82,J93,J95)</f>
        <v>600</v>
      </c>
      <c r="K96" s="14">
        <f>SUM(K95,K82,K70,K66,K47,K34,K36,K23,K15,K93)</f>
        <v>13871.499999999998</v>
      </c>
    </row>
    <row r="97" spans="1:11" s="17" customFormat="1" ht="14.25" customHeight="1">
      <c r="A97" s="31"/>
      <c r="B97" s="31"/>
      <c r="C97" s="31"/>
      <c r="D97" s="32"/>
      <c r="E97" s="32"/>
      <c r="F97" s="31"/>
      <c r="G97" s="33"/>
      <c r="H97" s="31"/>
      <c r="I97" s="34"/>
      <c r="J97" s="1"/>
      <c r="K97" s="1"/>
    </row>
    <row r="98" spans="1:11" s="17" customFormat="1" ht="14.25" customHeight="1" thickBot="1">
      <c r="A98" s="188" t="s">
        <v>33</v>
      </c>
      <c r="B98" s="188"/>
      <c r="C98" s="188"/>
      <c r="D98" s="188"/>
      <c r="E98" s="188"/>
      <c r="F98" s="188"/>
      <c r="G98" s="188"/>
      <c r="H98" s="188"/>
      <c r="I98" s="188"/>
      <c r="J98" s="2"/>
      <c r="K98" s="2"/>
    </row>
    <row r="99" spans="1:11" s="17" customFormat="1" ht="14.25" customHeight="1" thickBot="1">
      <c r="A99" s="156">
        <v>1014</v>
      </c>
      <c r="B99" s="145">
        <v>6202</v>
      </c>
      <c r="C99" s="145" t="s">
        <v>137</v>
      </c>
      <c r="D99" s="145">
        <v>113</v>
      </c>
      <c r="E99" s="145"/>
      <c r="F99" s="145" t="s">
        <v>138</v>
      </c>
      <c r="G99" s="145"/>
      <c r="H99" s="145"/>
      <c r="I99" s="176">
        <v>0</v>
      </c>
      <c r="J99" s="177">
        <v>600</v>
      </c>
      <c r="K99" s="178">
        <v>600</v>
      </c>
    </row>
    <row r="100" spans="1:11" s="17" customFormat="1" ht="14.25" customHeight="1" thickBot="1">
      <c r="A100" s="172">
        <v>1014</v>
      </c>
      <c r="B100" s="173"/>
      <c r="C100" s="173" t="s">
        <v>139</v>
      </c>
      <c r="D100" s="173"/>
      <c r="E100" s="173"/>
      <c r="F100" s="173" t="s">
        <v>40</v>
      </c>
      <c r="G100" s="173"/>
      <c r="H100" s="173"/>
      <c r="I100" s="169">
        <f>SUM(I99)</f>
        <v>0</v>
      </c>
      <c r="J100" s="170">
        <f>SUM(J99)</f>
        <v>600</v>
      </c>
      <c r="K100" s="171">
        <f>SUM(K99)</f>
        <v>600</v>
      </c>
    </row>
    <row r="101" spans="1:11" s="17" customFormat="1" ht="14.25" customHeight="1">
      <c r="A101" s="24">
        <v>2143</v>
      </c>
      <c r="B101" s="25">
        <v>5021</v>
      </c>
      <c r="C101" s="25" t="s">
        <v>53</v>
      </c>
      <c r="D101" s="25">
        <v>100</v>
      </c>
      <c r="E101" s="25"/>
      <c r="F101" s="25" t="s">
        <v>43</v>
      </c>
      <c r="G101" s="25"/>
      <c r="H101" s="25"/>
      <c r="I101" s="68">
        <v>3</v>
      </c>
      <c r="J101" s="62"/>
      <c r="K101" s="69"/>
    </row>
    <row r="102" spans="1:11" ht="14.25" customHeight="1">
      <c r="A102" s="23">
        <v>2143</v>
      </c>
      <c r="B102" s="18">
        <v>5169</v>
      </c>
      <c r="C102" s="18" t="s">
        <v>52</v>
      </c>
      <c r="D102" s="18">
        <v>100</v>
      </c>
      <c r="E102" s="18"/>
      <c r="F102" s="18" t="s">
        <v>43</v>
      </c>
      <c r="G102" s="18"/>
      <c r="H102" s="18"/>
      <c r="I102" s="63">
        <v>30</v>
      </c>
      <c r="J102" s="57"/>
      <c r="K102" s="70"/>
    </row>
    <row r="103" spans="1:11" s="17" customFormat="1" ht="14.25" customHeight="1">
      <c r="A103" s="23">
        <v>2143</v>
      </c>
      <c r="B103" s="18">
        <v>5175</v>
      </c>
      <c r="C103" s="18" t="s">
        <v>54</v>
      </c>
      <c r="D103" s="18">
        <v>100</v>
      </c>
      <c r="E103" s="18"/>
      <c r="F103" s="18" t="s">
        <v>43</v>
      </c>
      <c r="G103" s="18"/>
      <c r="H103" s="18"/>
      <c r="I103" s="63">
        <v>5</v>
      </c>
      <c r="J103" s="57"/>
      <c r="K103" s="70"/>
    </row>
    <row r="104" spans="1:11" s="17" customFormat="1" ht="14.25" customHeight="1">
      <c r="A104" s="39">
        <v>2143</v>
      </c>
      <c r="B104" s="40">
        <v>5139</v>
      </c>
      <c r="C104" s="40" t="s">
        <v>55</v>
      </c>
      <c r="D104" s="40">
        <v>100</v>
      </c>
      <c r="E104" s="40"/>
      <c r="F104" s="40" t="s">
        <v>98</v>
      </c>
      <c r="G104" s="40"/>
      <c r="H104" s="40"/>
      <c r="I104" s="64">
        <v>3</v>
      </c>
      <c r="J104" s="19"/>
      <c r="K104" s="78"/>
    </row>
    <row r="105" spans="1:11" s="17" customFormat="1" ht="14.25" customHeight="1">
      <c r="A105" s="39">
        <v>2143</v>
      </c>
      <c r="B105" s="40">
        <v>5156</v>
      </c>
      <c r="C105" s="40" t="s">
        <v>99</v>
      </c>
      <c r="D105" s="40">
        <v>100</v>
      </c>
      <c r="E105" s="40"/>
      <c r="F105" s="40" t="s">
        <v>100</v>
      </c>
      <c r="G105" s="40"/>
      <c r="H105" s="40"/>
      <c r="I105" s="64">
        <v>1</v>
      </c>
      <c r="J105" s="19"/>
      <c r="K105" s="78"/>
    </row>
    <row r="106" spans="1:11" s="17" customFormat="1" ht="14.25" customHeight="1">
      <c r="A106" s="39">
        <v>2143</v>
      </c>
      <c r="B106" s="40">
        <v>5163</v>
      </c>
      <c r="C106" s="40" t="s">
        <v>56</v>
      </c>
      <c r="D106" s="40">
        <v>100</v>
      </c>
      <c r="E106" s="40"/>
      <c r="F106" s="40" t="s">
        <v>83</v>
      </c>
      <c r="G106" s="40"/>
      <c r="H106" s="40"/>
      <c r="I106" s="64">
        <v>3</v>
      </c>
      <c r="J106" s="18"/>
      <c r="K106" s="71"/>
    </row>
    <row r="107" spans="1:11" s="17" customFormat="1" ht="14.25" customHeight="1">
      <c r="A107" s="39">
        <v>2143</v>
      </c>
      <c r="B107" s="40">
        <v>5171</v>
      </c>
      <c r="C107" s="40" t="s">
        <v>101</v>
      </c>
      <c r="D107" s="40">
        <v>100</v>
      </c>
      <c r="E107" s="40"/>
      <c r="F107" s="40" t="s">
        <v>102</v>
      </c>
      <c r="G107" s="40"/>
      <c r="H107" s="40"/>
      <c r="I107" s="64">
        <v>5</v>
      </c>
      <c r="J107" s="19"/>
      <c r="K107" s="78"/>
    </row>
    <row r="108" spans="1:11" s="17" customFormat="1" ht="14.25" customHeight="1" thickBot="1">
      <c r="A108" s="39">
        <v>2143</v>
      </c>
      <c r="B108" s="40">
        <v>5169</v>
      </c>
      <c r="C108" s="40" t="s">
        <v>52</v>
      </c>
      <c r="D108" s="129">
        <v>100</v>
      </c>
      <c r="E108" s="130"/>
      <c r="F108" s="40" t="s">
        <v>29</v>
      </c>
      <c r="G108" s="40"/>
      <c r="H108" s="40"/>
      <c r="I108" s="64">
        <v>20</v>
      </c>
      <c r="J108" s="130"/>
      <c r="K108" s="131"/>
    </row>
    <row r="109" spans="1:11" ht="14.25" customHeight="1" thickBot="1">
      <c r="A109" s="50">
        <v>2143</v>
      </c>
      <c r="B109" s="51"/>
      <c r="C109" s="52" t="s">
        <v>39</v>
      </c>
      <c r="D109" s="51"/>
      <c r="E109" s="51"/>
      <c r="F109" s="52" t="s">
        <v>40</v>
      </c>
      <c r="G109" s="51"/>
      <c r="H109" s="51"/>
      <c r="I109" s="56">
        <f>SUM(I101:I108)</f>
        <v>70</v>
      </c>
      <c r="J109" s="56">
        <f>SUM(J101:J108)</f>
        <v>0</v>
      </c>
      <c r="K109" s="67">
        <f>SUM(I109:J109)</f>
        <v>70</v>
      </c>
    </row>
    <row r="110" spans="1:11" ht="14.25" customHeight="1">
      <c r="A110" s="23">
        <v>3119</v>
      </c>
      <c r="B110" s="18">
        <v>5021</v>
      </c>
      <c r="C110" s="18" t="s">
        <v>103</v>
      </c>
      <c r="D110" s="18">
        <v>105</v>
      </c>
      <c r="E110" s="18"/>
      <c r="F110" s="18" t="s">
        <v>117</v>
      </c>
      <c r="G110" s="18"/>
      <c r="H110" s="18"/>
      <c r="I110" s="63">
        <v>200</v>
      </c>
      <c r="J110" s="94"/>
      <c r="K110" s="93"/>
    </row>
    <row r="111" spans="1:11" ht="14.25" customHeight="1">
      <c r="A111" s="23">
        <v>3119</v>
      </c>
      <c r="B111" s="18">
        <v>5021</v>
      </c>
      <c r="C111" s="18" t="s">
        <v>103</v>
      </c>
      <c r="D111" s="18">
        <v>103</v>
      </c>
      <c r="E111" s="18"/>
      <c r="F111" s="18" t="s">
        <v>117</v>
      </c>
      <c r="G111" s="18"/>
      <c r="H111" s="18"/>
      <c r="I111" s="63">
        <v>368.2</v>
      </c>
      <c r="J111" s="94"/>
      <c r="K111" s="93"/>
    </row>
    <row r="112" spans="1:11" ht="14.25" customHeight="1">
      <c r="A112" s="30">
        <v>3119</v>
      </c>
      <c r="B112" s="27">
        <v>5011</v>
      </c>
      <c r="C112" s="27" t="s">
        <v>72</v>
      </c>
      <c r="D112" s="27">
        <v>103</v>
      </c>
      <c r="E112" s="27"/>
      <c r="F112" s="27" t="s">
        <v>116</v>
      </c>
      <c r="G112" s="27"/>
      <c r="H112" s="27"/>
      <c r="I112" s="63">
        <v>1149.5</v>
      </c>
      <c r="J112" s="94"/>
      <c r="K112" s="93"/>
    </row>
    <row r="113" spans="1:11" ht="14.25" customHeight="1">
      <c r="A113" s="30">
        <v>3119</v>
      </c>
      <c r="B113" s="18">
        <v>5031</v>
      </c>
      <c r="C113" s="18" t="s">
        <v>73</v>
      </c>
      <c r="D113" s="18">
        <v>103</v>
      </c>
      <c r="E113" s="18"/>
      <c r="F113" s="27" t="s">
        <v>116</v>
      </c>
      <c r="G113" s="18"/>
      <c r="H113" s="18"/>
      <c r="I113" s="63">
        <v>287.4</v>
      </c>
      <c r="J113" s="94"/>
      <c r="K113" s="93"/>
    </row>
    <row r="114" spans="1:11" ht="14.25" customHeight="1">
      <c r="A114" s="30">
        <v>3119</v>
      </c>
      <c r="B114" s="18">
        <v>5032</v>
      </c>
      <c r="C114" s="18" t="s">
        <v>74</v>
      </c>
      <c r="D114" s="18">
        <v>103</v>
      </c>
      <c r="E114" s="18"/>
      <c r="F114" s="27" t="s">
        <v>116</v>
      </c>
      <c r="G114" s="18"/>
      <c r="H114" s="18"/>
      <c r="I114" s="63">
        <v>103.5</v>
      </c>
      <c r="J114" s="94"/>
      <c r="K114" s="93"/>
    </row>
    <row r="115" spans="1:11" ht="14.25" customHeight="1">
      <c r="A115" s="30">
        <v>3119</v>
      </c>
      <c r="B115" s="18">
        <v>5137</v>
      </c>
      <c r="C115" s="18" t="s">
        <v>87</v>
      </c>
      <c r="D115" s="18">
        <v>105</v>
      </c>
      <c r="E115" s="18"/>
      <c r="F115" s="27" t="s">
        <v>116</v>
      </c>
      <c r="G115" s="18"/>
      <c r="H115" s="18"/>
      <c r="I115" s="63">
        <v>90</v>
      </c>
      <c r="J115" s="94"/>
      <c r="K115" s="93"/>
    </row>
    <row r="116" spans="1:11" ht="14.25" customHeight="1">
      <c r="A116" s="30">
        <v>3119</v>
      </c>
      <c r="B116" s="18">
        <v>5038</v>
      </c>
      <c r="C116" s="18" t="s">
        <v>62</v>
      </c>
      <c r="D116" s="18">
        <v>105</v>
      </c>
      <c r="E116" s="18"/>
      <c r="F116" s="27" t="s">
        <v>116</v>
      </c>
      <c r="G116" s="18"/>
      <c r="H116" s="18"/>
      <c r="I116" s="63">
        <v>5.8</v>
      </c>
      <c r="J116" s="94"/>
      <c r="K116" s="93"/>
    </row>
    <row r="117" spans="1:11" ht="14.25" customHeight="1">
      <c r="A117" s="30">
        <v>3119</v>
      </c>
      <c r="B117" s="18">
        <v>5139</v>
      </c>
      <c r="C117" s="18" t="s">
        <v>55</v>
      </c>
      <c r="D117" s="18">
        <v>105</v>
      </c>
      <c r="E117" s="18"/>
      <c r="F117" s="27" t="s">
        <v>116</v>
      </c>
      <c r="G117" s="18"/>
      <c r="H117" s="18"/>
      <c r="I117" s="63">
        <v>50</v>
      </c>
      <c r="J117" s="94"/>
      <c r="K117" s="93"/>
    </row>
    <row r="118" spans="1:11" ht="14.25" customHeight="1">
      <c r="A118" s="30">
        <v>3119</v>
      </c>
      <c r="B118" s="18">
        <v>5163</v>
      </c>
      <c r="C118" s="18" t="s">
        <v>91</v>
      </c>
      <c r="D118" s="18">
        <v>105</v>
      </c>
      <c r="E118" s="18"/>
      <c r="F118" s="18" t="s">
        <v>118</v>
      </c>
      <c r="G118" s="18"/>
      <c r="H118" s="18"/>
      <c r="I118" s="63">
        <v>2</v>
      </c>
      <c r="J118" s="94"/>
      <c r="K118" s="93"/>
    </row>
    <row r="119" spans="1:11" ht="14.25" customHeight="1">
      <c r="A119" s="30">
        <v>3119</v>
      </c>
      <c r="B119" s="27">
        <v>5164</v>
      </c>
      <c r="C119" s="27" t="s">
        <v>64</v>
      </c>
      <c r="D119" s="27">
        <v>105</v>
      </c>
      <c r="E119" s="27"/>
      <c r="F119" s="27" t="s">
        <v>116</v>
      </c>
      <c r="G119" s="27"/>
      <c r="H119" s="27"/>
      <c r="I119" s="65">
        <v>30</v>
      </c>
      <c r="J119" s="94"/>
      <c r="K119" s="93"/>
    </row>
    <row r="120" spans="1:11" ht="14.25" customHeight="1">
      <c r="A120" s="186">
        <v>3119</v>
      </c>
      <c r="B120" s="166">
        <v>5167</v>
      </c>
      <c r="C120" s="166" t="s">
        <v>66</v>
      </c>
      <c r="D120" s="18">
        <v>105</v>
      </c>
      <c r="E120" s="18"/>
      <c r="F120" s="27" t="s">
        <v>116</v>
      </c>
      <c r="G120" s="18"/>
      <c r="H120" s="18"/>
      <c r="I120" s="63">
        <v>200</v>
      </c>
      <c r="J120" s="180">
        <v>200</v>
      </c>
      <c r="K120" s="181">
        <v>400</v>
      </c>
    </row>
    <row r="121" spans="1:11" s="17" customFormat="1" ht="14.25" customHeight="1">
      <c r="A121" s="186">
        <v>3119</v>
      </c>
      <c r="B121" s="166">
        <v>5169</v>
      </c>
      <c r="C121" s="166" t="s">
        <v>52</v>
      </c>
      <c r="D121" s="18">
        <v>105</v>
      </c>
      <c r="E121" s="18"/>
      <c r="F121" s="27" t="s">
        <v>116</v>
      </c>
      <c r="G121" s="18"/>
      <c r="H121" s="18"/>
      <c r="I121" s="63">
        <v>1088</v>
      </c>
      <c r="J121" s="180">
        <v>-200</v>
      </c>
      <c r="K121" s="181">
        <v>888</v>
      </c>
    </row>
    <row r="122" spans="1:11" s="17" customFormat="1" ht="14.25" customHeight="1">
      <c r="A122" s="30">
        <v>3119</v>
      </c>
      <c r="B122" s="18">
        <v>5172</v>
      </c>
      <c r="C122" s="18" t="s">
        <v>86</v>
      </c>
      <c r="D122" s="18">
        <v>105</v>
      </c>
      <c r="E122" s="18"/>
      <c r="F122" s="27" t="s">
        <v>116</v>
      </c>
      <c r="G122" s="18"/>
      <c r="H122" s="18"/>
      <c r="I122" s="63">
        <v>21</v>
      </c>
      <c r="J122" s="94"/>
      <c r="K122" s="93"/>
    </row>
    <row r="123" spans="1:11" s="17" customFormat="1" ht="14.25" customHeight="1">
      <c r="A123" s="30">
        <v>3119</v>
      </c>
      <c r="B123" s="18">
        <v>5173</v>
      </c>
      <c r="C123" s="18" t="s">
        <v>69</v>
      </c>
      <c r="D123" s="18">
        <v>105</v>
      </c>
      <c r="E123" s="18"/>
      <c r="F123" s="27" t="s">
        <v>116</v>
      </c>
      <c r="G123" s="18"/>
      <c r="H123" s="18"/>
      <c r="I123" s="63">
        <v>10</v>
      </c>
      <c r="J123" s="94"/>
      <c r="K123" s="93"/>
    </row>
    <row r="124" spans="1:11" s="17" customFormat="1" ht="14.25" customHeight="1" thickBot="1">
      <c r="A124" s="53">
        <v>3119</v>
      </c>
      <c r="B124" s="40">
        <v>5175</v>
      </c>
      <c r="C124" s="40" t="s">
        <v>54</v>
      </c>
      <c r="D124" s="40">
        <v>105</v>
      </c>
      <c r="E124" s="40"/>
      <c r="F124" s="27" t="s">
        <v>116</v>
      </c>
      <c r="G124" s="40"/>
      <c r="H124" s="40"/>
      <c r="I124" s="64">
        <v>68</v>
      </c>
      <c r="J124" s="94"/>
      <c r="K124" s="93"/>
    </row>
    <row r="125" spans="1:11" s="17" customFormat="1" ht="14.25" customHeight="1" thickBot="1">
      <c r="A125" s="50">
        <v>3119</v>
      </c>
      <c r="B125" s="51"/>
      <c r="C125" s="54" t="s">
        <v>92</v>
      </c>
      <c r="D125" s="51"/>
      <c r="E125" s="51"/>
      <c r="F125" s="52" t="s">
        <v>40</v>
      </c>
      <c r="G125" s="51"/>
      <c r="H125" s="51"/>
      <c r="I125" s="56">
        <f>SUM(I110:I124)</f>
        <v>3673.4</v>
      </c>
      <c r="J125" s="56">
        <f>SUM(J110:J124)</f>
        <v>0</v>
      </c>
      <c r="K125" s="67">
        <f>SUM(I125:J125)</f>
        <v>3673.4</v>
      </c>
    </row>
    <row r="126" spans="1:11" s="17" customFormat="1" ht="14.25" customHeight="1">
      <c r="A126" s="39">
        <v>3319</v>
      </c>
      <c r="B126" s="40">
        <v>5021</v>
      </c>
      <c r="C126" s="18" t="s">
        <v>103</v>
      </c>
      <c r="D126" s="40">
        <v>107</v>
      </c>
      <c r="E126" s="40"/>
      <c r="F126" s="18" t="s">
        <v>36</v>
      </c>
      <c r="G126" s="40"/>
      <c r="H126" s="40"/>
      <c r="I126" s="63">
        <v>77</v>
      </c>
      <c r="J126" s="88"/>
      <c r="K126" s="123"/>
    </row>
    <row r="127" spans="1:11" s="17" customFormat="1" ht="14.25" customHeight="1">
      <c r="A127" s="39">
        <v>3319</v>
      </c>
      <c r="B127" s="40">
        <v>5137</v>
      </c>
      <c r="C127" s="18" t="s">
        <v>87</v>
      </c>
      <c r="D127" s="40">
        <v>107</v>
      </c>
      <c r="E127" s="40"/>
      <c r="F127" s="18" t="s">
        <v>36</v>
      </c>
      <c r="G127" s="40"/>
      <c r="H127" s="40"/>
      <c r="I127" s="63">
        <v>86.1</v>
      </c>
      <c r="J127" s="19"/>
      <c r="K127" s="93"/>
    </row>
    <row r="128" spans="1:11" s="17" customFormat="1" ht="14.25" customHeight="1">
      <c r="A128" s="39">
        <v>3319</v>
      </c>
      <c r="B128" s="40">
        <v>5164</v>
      </c>
      <c r="C128" s="18" t="s">
        <v>58</v>
      </c>
      <c r="D128" s="40">
        <v>107</v>
      </c>
      <c r="E128" s="40"/>
      <c r="F128" s="18" t="s">
        <v>36</v>
      </c>
      <c r="G128" s="40"/>
      <c r="H128" s="40"/>
      <c r="I128" s="63">
        <v>31.8</v>
      </c>
      <c r="J128" s="19"/>
      <c r="K128" s="93"/>
    </row>
    <row r="129" spans="1:11" s="17" customFormat="1" ht="14.25" customHeight="1">
      <c r="A129" s="39">
        <v>3319</v>
      </c>
      <c r="B129" s="40">
        <v>5169</v>
      </c>
      <c r="C129" s="18" t="s">
        <v>89</v>
      </c>
      <c r="D129" s="40">
        <v>107</v>
      </c>
      <c r="E129" s="40"/>
      <c r="F129" s="18" t="s">
        <v>36</v>
      </c>
      <c r="G129" s="40"/>
      <c r="H129" s="40"/>
      <c r="I129" s="63">
        <v>72.3</v>
      </c>
      <c r="J129" s="19"/>
      <c r="K129" s="93"/>
    </row>
    <row r="130" spans="1:11" s="17" customFormat="1" ht="14.25" customHeight="1">
      <c r="A130" s="39">
        <v>3319</v>
      </c>
      <c r="B130" s="40">
        <v>5175</v>
      </c>
      <c r="C130" s="18" t="s">
        <v>54</v>
      </c>
      <c r="D130" s="40">
        <v>107</v>
      </c>
      <c r="E130" s="40"/>
      <c r="F130" s="18" t="s">
        <v>36</v>
      </c>
      <c r="G130" s="40"/>
      <c r="H130" s="40"/>
      <c r="I130" s="63">
        <v>38.2</v>
      </c>
      <c r="J130" s="19"/>
      <c r="K130" s="93"/>
    </row>
    <row r="131" spans="1:11" s="17" customFormat="1" ht="14.25" customHeight="1">
      <c r="A131" s="39">
        <v>3319</v>
      </c>
      <c r="B131" s="40">
        <v>6122</v>
      </c>
      <c r="C131" s="18" t="s">
        <v>57</v>
      </c>
      <c r="D131" s="40">
        <v>107</v>
      </c>
      <c r="E131" s="40"/>
      <c r="F131" s="18" t="s">
        <v>36</v>
      </c>
      <c r="G131" s="40"/>
      <c r="H131" s="40"/>
      <c r="I131" s="63">
        <v>540.7</v>
      </c>
      <c r="J131" s="19"/>
      <c r="K131" s="93"/>
    </row>
    <row r="132" spans="1:11" s="17" customFormat="1" ht="14.25" customHeight="1" thickBot="1">
      <c r="A132" s="39">
        <v>3319</v>
      </c>
      <c r="B132" s="40">
        <v>5139</v>
      </c>
      <c r="C132" s="18" t="s">
        <v>55</v>
      </c>
      <c r="D132" s="40">
        <v>107</v>
      </c>
      <c r="E132" s="40"/>
      <c r="F132" s="18" t="s">
        <v>36</v>
      </c>
      <c r="G132" s="40"/>
      <c r="H132" s="55"/>
      <c r="I132" s="64">
        <v>49.9</v>
      </c>
      <c r="J132" s="19"/>
      <c r="K132" s="93"/>
    </row>
    <row r="133" spans="1:11" s="17" customFormat="1" ht="14.25" customHeight="1">
      <c r="A133" s="124">
        <v>3319</v>
      </c>
      <c r="B133" s="49">
        <v>5021</v>
      </c>
      <c r="C133" s="25" t="s">
        <v>103</v>
      </c>
      <c r="D133" s="49">
        <v>108</v>
      </c>
      <c r="E133" s="49"/>
      <c r="F133" s="25" t="s">
        <v>125</v>
      </c>
      <c r="G133" s="49"/>
      <c r="H133" s="49"/>
      <c r="I133" s="68">
        <v>30</v>
      </c>
      <c r="J133" s="125"/>
      <c r="K133" s="122"/>
    </row>
    <row r="134" spans="1:11" s="17" customFormat="1" ht="14.25" customHeight="1">
      <c r="A134" s="39">
        <v>3319</v>
      </c>
      <c r="B134" s="18">
        <v>5041</v>
      </c>
      <c r="C134" s="18" t="s">
        <v>121</v>
      </c>
      <c r="D134" s="40">
        <v>108</v>
      </c>
      <c r="E134" s="40"/>
      <c r="F134" s="18" t="s">
        <v>125</v>
      </c>
      <c r="G134" s="40"/>
      <c r="H134" s="40"/>
      <c r="I134" s="63">
        <v>10</v>
      </c>
      <c r="J134" s="120"/>
      <c r="K134" s="93"/>
    </row>
    <row r="135" spans="1:11" s="17" customFormat="1" ht="14.25" customHeight="1">
      <c r="A135" s="39">
        <v>3319</v>
      </c>
      <c r="B135" s="18">
        <v>5137</v>
      </c>
      <c r="C135" s="18" t="s">
        <v>87</v>
      </c>
      <c r="D135" s="40">
        <v>108</v>
      </c>
      <c r="E135" s="40"/>
      <c r="F135" s="18" t="s">
        <v>125</v>
      </c>
      <c r="G135" s="40"/>
      <c r="H135" s="55"/>
      <c r="I135" s="64">
        <v>66</v>
      </c>
      <c r="J135" s="120"/>
      <c r="K135" s="93"/>
    </row>
    <row r="136" spans="1:11" s="17" customFormat="1" ht="14.25" customHeight="1" thickBot="1">
      <c r="A136" s="39">
        <v>3319</v>
      </c>
      <c r="B136" s="47">
        <v>5164</v>
      </c>
      <c r="C136" s="47" t="s">
        <v>58</v>
      </c>
      <c r="D136" s="40">
        <v>108</v>
      </c>
      <c r="E136" s="40"/>
      <c r="F136" s="40" t="s">
        <v>125</v>
      </c>
      <c r="G136" s="40"/>
      <c r="H136" s="55"/>
      <c r="I136" s="64">
        <v>200</v>
      </c>
      <c r="J136" s="126"/>
      <c r="K136" s="127"/>
    </row>
    <row r="137" spans="1:11" s="17" customFormat="1" ht="14.25" customHeight="1">
      <c r="A137" s="24">
        <v>3319</v>
      </c>
      <c r="B137" s="25">
        <v>5021</v>
      </c>
      <c r="C137" s="25" t="s">
        <v>103</v>
      </c>
      <c r="D137" s="25">
        <v>200</v>
      </c>
      <c r="E137" s="25"/>
      <c r="F137" s="25" t="s">
        <v>111</v>
      </c>
      <c r="G137" s="25"/>
      <c r="H137" s="25"/>
      <c r="I137" s="121">
        <v>80</v>
      </c>
      <c r="J137" s="121"/>
      <c r="K137" s="122"/>
    </row>
    <row r="138" spans="1:11" s="17" customFormat="1" ht="14.25" customHeight="1">
      <c r="A138" s="179">
        <v>3319</v>
      </c>
      <c r="B138" s="166">
        <v>5137</v>
      </c>
      <c r="C138" s="166" t="s">
        <v>87</v>
      </c>
      <c r="D138" s="27">
        <v>200</v>
      </c>
      <c r="E138" s="27"/>
      <c r="F138" s="27" t="s">
        <v>111</v>
      </c>
      <c r="G138" s="27"/>
      <c r="H138" s="27"/>
      <c r="I138" s="146">
        <v>9</v>
      </c>
      <c r="J138" s="182">
        <v>-6</v>
      </c>
      <c r="K138" s="183">
        <v>3</v>
      </c>
    </row>
    <row r="139" spans="1:11" s="17" customFormat="1" ht="14.25" customHeight="1">
      <c r="A139" s="23">
        <v>3319</v>
      </c>
      <c r="B139" s="18">
        <v>5139</v>
      </c>
      <c r="C139" s="18" t="s">
        <v>55</v>
      </c>
      <c r="D139" s="18">
        <v>200</v>
      </c>
      <c r="E139" s="18"/>
      <c r="F139" s="18" t="s">
        <v>111</v>
      </c>
      <c r="G139" s="18"/>
      <c r="H139" s="18"/>
      <c r="I139" s="94">
        <v>10</v>
      </c>
      <c r="J139" s="94"/>
      <c r="K139" s="93"/>
    </row>
    <row r="140" spans="1:11" s="17" customFormat="1" ht="14.25" customHeight="1">
      <c r="A140" s="179">
        <v>3319</v>
      </c>
      <c r="B140" s="166">
        <v>5164</v>
      </c>
      <c r="C140" s="166" t="s">
        <v>58</v>
      </c>
      <c r="D140" s="18">
        <v>200</v>
      </c>
      <c r="E140" s="18"/>
      <c r="F140" s="18" t="s">
        <v>111</v>
      </c>
      <c r="G140" s="18"/>
      <c r="H140" s="18"/>
      <c r="I140" s="94">
        <v>116</v>
      </c>
      <c r="J140" s="180">
        <v>13</v>
      </c>
      <c r="K140" s="181">
        <v>129</v>
      </c>
    </row>
    <row r="141" spans="1:11" s="17" customFormat="1" ht="14.25" customHeight="1">
      <c r="A141" s="179">
        <v>3319</v>
      </c>
      <c r="B141" s="166">
        <v>5169</v>
      </c>
      <c r="C141" s="166" t="s">
        <v>52</v>
      </c>
      <c r="D141" s="18">
        <v>200</v>
      </c>
      <c r="E141" s="18"/>
      <c r="F141" s="18" t="s">
        <v>111</v>
      </c>
      <c r="G141" s="18"/>
      <c r="H141" s="18"/>
      <c r="I141" s="94">
        <v>80</v>
      </c>
      <c r="J141" s="180">
        <v>-21</v>
      </c>
      <c r="K141" s="181">
        <v>59</v>
      </c>
    </row>
    <row r="142" spans="1:11" s="17" customFormat="1" ht="14.25" customHeight="1" thickBot="1">
      <c r="A142" s="160">
        <v>3319</v>
      </c>
      <c r="B142" s="161">
        <v>5175</v>
      </c>
      <c r="C142" s="161" t="s">
        <v>54</v>
      </c>
      <c r="D142" s="29">
        <v>200</v>
      </c>
      <c r="E142" s="29"/>
      <c r="F142" s="29" t="s">
        <v>111</v>
      </c>
      <c r="G142" s="29"/>
      <c r="H142" s="29"/>
      <c r="I142" s="147">
        <v>5</v>
      </c>
      <c r="J142" s="184">
        <v>14</v>
      </c>
      <c r="K142" s="185">
        <v>19</v>
      </c>
    </row>
    <row r="143" spans="1:11" ht="14.25" customHeight="1" thickBot="1">
      <c r="A143" s="115">
        <v>3319</v>
      </c>
      <c r="B143" s="116"/>
      <c r="C143" s="117" t="s">
        <v>41</v>
      </c>
      <c r="D143" s="116"/>
      <c r="E143" s="116"/>
      <c r="F143" s="117" t="s">
        <v>40</v>
      </c>
      <c r="G143" s="116"/>
      <c r="H143" s="116"/>
      <c r="I143" s="128">
        <f>SUM(I126:I142)</f>
        <v>1502</v>
      </c>
      <c r="J143" s="128">
        <f>SUM(J126:J142)</f>
        <v>0</v>
      </c>
      <c r="K143" s="119">
        <f>SUM(I143:J143)</f>
        <v>1502</v>
      </c>
    </row>
    <row r="144" spans="1:11" ht="14.25" customHeight="1">
      <c r="A144" s="30">
        <v>3419</v>
      </c>
      <c r="B144" s="27">
        <v>5164</v>
      </c>
      <c r="C144" s="27" t="s">
        <v>58</v>
      </c>
      <c r="D144" s="27">
        <v>100</v>
      </c>
      <c r="E144" s="27"/>
      <c r="F144" s="27" t="s">
        <v>27</v>
      </c>
      <c r="G144" s="27"/>
      <c r="H144" s="27"/>
      <c r="I144" s="65">
        <v>2</v>
      </c>
      <c r="J144" s="57"/>
      <c r="K144" s="70"/>
    </row>
    <row r="145" spans="1:11" s="17" customFormat="1" ht="14.25" customHeight="1">
      <c r="A145" s="23">
        <v>3419</v>
      </c>
      <c r="B145" s="18">
        <v>5169</v>
      </c>
      <c r="C145" s="18" t="s">
        <v>52</v>
      </c>
      <c r="D145" s="18">
        <v>100</v>
      </c>
      <c r="E145" s="18"/>
      <c r="F145" s="18" t="s">
        <v>27</v>
      </c>
      <c r="G145" s="18"/>
      <c r="H145" s="18"/>
      <c r="I145" s="63">
        <v>2</v>
      </c>
      <c r="J145" s="57"/>
      <c r="K145" s="70"/>
    </row>
    <row r="146" spans="1:11" s="17" customFormat="1" ht="14.25" customHeight="1">
      <c r="A146" s="23">
        <v>3419</v>
      </c>
      <c r="B146" s="18">
        <v>5169</v>
      </c>
      <c r="C146" s="18" t="s">
        <v>59</v>
      </c>
      <c r="D146" s="18">
        <v>100</v>
      </c>
      <c r="E146" s="18"/>
      <c r="F146" s="18" t="s">
        <v>27</v>
      </c>
      <c r="G146" s="18"/>
      <c r="H146" s="18"/>
      <c r="I146" s="63">
        <v>4</v>
      </c>
      <c r="J146" s="57"/>
      <c r="K146" s="70"/>
    </row>
    <row r="147" spans="1:11" s="17" customFormat="1" ht="14.25" customHeight="1" thickBot="1">
      <c r="A147" s="23">
        <v>3419</v>
      </c>
      <c r="B147" s="18">
        <v>5194</v>
      </c>
      <c r="C147" s="18" t="s">
        <v>60</v>
      </c>
      <c r="D147" s="18">
        <v>100</v>
      </c>
      <c r="E147" s="18"/>
      <c r="F147" s="18" t="s">
        <v>27</v>
      </c>
      <c r="G147" s="18"/>
      <c r="H147" s="18"/>
      <c r="I147" s="63">
        <v>2</v>
      </c>
      <c r="J147" s="57"/>
      <c r="K147" s="70"/>
    </row>
    <row r="148" spans="1:11" s="17" customFormat="1" ht="14.25" customHeight="1" thickBot="1">
      <c r="A148" s="50">
        <v>3419</v>
      </c>
      <c r="B148" s="51"/>
      <c r="C148" s="54" t="s">
        <v>42</v>
      </c>
      <c r="D148" s="51"/>
      <c r="E148" s="51"/>
      <c r="F148" s="52" t="s">
        <v>40</v>
      </c>
      <c r="G148" s="51"/>
      <c r="H148" s="51"/>
      <c r="I148" s="56">
        <f>SUM(I144:I147)</f>
        <v>10</v>
      </c>
      <c r="J148" s="56">
        <f>SUM(J144:J147)</f>
        <v>0</v>
      </c>
      <c r="K148" s="67">
        <f>SUM(I148:J148)</f>
        <v>10</v>
      </c>
    </row>
    <row r="149" spans="1:11" ht="14.25" customHeight="1" thickBot="1">
      <c r="A149" s="53">
        <v>3513</v>
      </c>
      <c r="B149" s="47">
        <v>5321</v>
      </c>
      <c r="C149" s="47" t="s">
        <v>61</v>
      </c>
      <c r="D149" s="47">
        <v>100</v>
      </c>
      <c r="E149" s="47"/>
      <c r="F149" s="47" t="s">
        <v>79</v>
      </c>
      <c r="G149" s="47"/>
      <c r="H149" s="47"/>
      <c r="I149" s="66">
        <v>20</v>
      </c>
      <c r="J149" s="18"/>
      <c r="K149" s="71"/>
    </row>
    <row r="150" spans="1:11" s="17" customFormat="1" ht="14.25" customHeight="1" thickBot="1">
      <c r="A150" s="50">
        <v>3513</v>
      </c>
      <c r="B150" s="51"/>
      <c r="C150" s="54" t="s">
        <v>51</v>
      </c>
      <c r="D150" s="51"/>
      <c r="E150" s="51"/>
      <c r="F150" s="52" t="s">
        <v>40</v>
      </c>
      <c r="G150" s="51"/>
      <c r="H150" s="51"/>
      <c r="I150" s="56">
        <f>SUM(I149)</f>
        <v>20</v>
      </c>
      <c r="J150" s="56">
        <f>J149</f>
        <v>0</v>
      </c>
      <c r="K150" s="67">
        <f>SUM(I150:J150)</f>
        <v>20</v>
      </c>
    </row>
    <row r="151" spans="1:11" s="17" customFormat="1" ht="14.25" customHeight="1">
      <c r="A151" s="23">
        <v>3639</v>
      </c>
      <c r="B151" s="18">
        <v>5021</v>
      </c>
      <c r="C151" s="18" t="s">
        <v>103</v>
      </c>
      <c r="D151" s="18">
        <v>100</v>
      </c>
      <c r="E151" s="18"/>
      <c r="F151" s="18" t="s">
        <v>109</v>
      </c>
      <c r="G151" s="18"/>
      <c r="H151" s="18"/>
      <c r="I151" s="63">
        <v>87</v>
      </c>
      <c r="J151" s="18"/>
      <c r="K151" s="71"/>
    </row>
    <row r="152" spans="1:11" s="17" customFormat="1" ht="14.25" customHeight="1">
      <c r="A152" s="23">
        <v>3639</v>
      </c>
      <c r="B152" s="18">
        <v>5038</v>
      </c>
      <c r="C152" s="18" t="s">
        <v>62</v>
      </c>
      <c r="D152" s="18">
        <v>104</v>
      </c>
      <c r="E152" s="18"/>
      <c r="F152" s="18" t="s">
        <v>26</v>
      </c>
      <c r="G152" s="18"/>
      <c r="H152" s="18"/>
      <c r="I152" s="63">
        <v>5.8</v>
      </c>
      <c r="J152" s="19"/>
      <c r="K152" s="93"/>
    </row>
    <row r="153" spans="1:11" s="17" customFormat="1" ht="14.25" customHeight="1">
      <c r="A153" s="23">
        <v>3639</v>
      </c>
      <c r="B153" s="18">
        <v>5164</v>
      </c>
      <c r="C153" s="18" t="s">
        <v>64</v>
      </c>
      <c r="D153" s="18">
        <v>104</v>
      </c>
      <c r="E153" s="18"/>
      <c r="F153" s="18" t="s">
        <v>26</v>
      </c>
      <c r="G153" s="18"/>
      <c r="H153" s="18"/>
      <c r="I153" s="63">
        <v>10</v>
      </c>
      <c r="J153" s="18"/>
      <c r="K153" s="71"/>
    </row>
    <row r="154" spans="1:11" s="17" customFormat="1" ht="14.25" customHeight="1">
      <c r="A154" s="39">
        <v>3639</v>
      </c>
      <c r="B154" s="40">
        <v>5166</v>
      </c>
      <c r="C154" s="40" t="s">
        <v>65</v>
      </c>
      <c r="D154" s="40">
        <v>104</v>
      </c>
      <c r="E154" s="40"/>
      <c r="F154" s="40" t="s">
        <v>26</v>
      </c>
      <c r="G154" s="40"/>
      <c r="H154" s="40"/>
      <c r="I154" s="64">
        <v>88</v>
      </c>
      <c r="J154" s="18"/>
      <c r="K154" s="71"/>
    </row>
    <row r="155" spans="1:11" ht="14.25" customHeight="1">
      <c r="A155" s="23">
        <v>3639</v>
      </c>
      <c r="B155" s="18">
        <v>5173</v>
      </c>
      <c r="C155" s="18" t="s">
        <v>69</v>
      </c>
      <c r="D155" s="18">
        <v>104</v>
      </c>
      <c r="E155" s="18"/>
      <c r="F155" s="18" t="s">
        <v>26</v>
      </c>
      <c r="G155" s="18"/>
      <c r="H155" s="18"/>
      <c r="I155" s="63">
        <v>12</v>
      </c>
      <c r="J155" s="18"/>
      <c r="K155" s="71"/>
    </row>
    <row r="156" spans="1:11" s="17" customFormat="1" ht="14.25" customHeight="1">
      <c r="A156" s="23">
        <v>3639</v>
      </c>
      <c r="B156" s="18">
        <v>5192</v>
      </c>
      <c r="C156" s="18" t="s">
        <v>70</v>
      </c>
      <c r="D156" s="18">
        <v>104</v>
      </c>
      <c r="E156" s="18"/>
      <c r="F156" s="18" t="s">
        <v>84</v>
      </c>
      <c r="G156" s="18"/>
      <c r="H156" s="18"/>
      <c r="I156" s="63">
        <v>10</v>
      </c>
      <c r="J156" s="18"/>
      <c r="K156" s="71"/>
    </row>
    <row r="157" spans="1:11" ht="14.25" customHeight="1">
      <c r="A157" s="23">
        <v>3639</v>
      </c>
      <c r="B157" s="18">
        <v>5169</v>
      </c>
      <c r="C157" s="47" t="s">
        <v>89</v>
      </c>
      <c r="D157" s="18">
        <v>100</v>
      </c>
      <c r="E157" s="18"/>
      <c r="F157" s="18" t="s">
        <v>25</v>
      </c>
      <c r="G157" s="18"/>
      <c r="H157" s="18"/>
      <c r="I157" s="63">
        <v>5</v>
      </c>
      <c r="J157" s="18"/>
      <c r="K157" s="71"/>
    </row>
    <row r="158" spans="1:11" ht="14.25" customHeight="1">
      <c r="A158" s="23">
        <v>3639</v>
      </c>
      <c r="B158" s="18">
        <v>5139</v>
      </c>
      <c r="C158" s="18" t="s">
        <v>55</v>
      </c>
      <c r="D158" s="18">
        <v>100</v>
      </c>
      <c r="E158" s="18"/>
      <c r="F158" s="18" t="s">
        <v>28</v>
      </c>
      <c r="G158" s="18"/>
      <c r="H158" s="18"/>
      <c r="I158" s="63">
        <v>4</v>
      </c>
      <c r="J158" s="88"/>
      <c r="K158" s="149"/>
    </row>
    <row r="159" spans="1:11" ht="14.25" customHeight="1">
      <c r="A159" s="23">
        <v>3639</v>
      </c>
      <c r="B159" s="18">
        <v>5161</v>
      </c>
      <c r="C159" s="18" t="s">
        <v>63</v>
      </c>
      <c r="D159" s="18">
        <v>100</v>
      </c>
      <c r="E159" s="18"/>
      <c r="F159" s="18" t="s">
        <v>88</v>
      </c>
      <c r="G159" s="18"/>
      <c r="H159" s="18"/>
      <c r="I159" s="63">
        <v>4</v>
      </c>
      <c r="J159" s="18"/>
      <c r="K159" s="71"/>
    </row>
    <row r="160" spans="1:11" ht="14.25" customHeight="1">
      <c r="A160" s="23">
        <v>3639</v>
      </c>
      <c r="B160" s="18">
        <v>5168</v>
      </c>
      <c r="C160" s="18" t="s">
        <v>67</v>
      </c>
      <c r="D160" s="18">
        <v>100</v>
      </c>
      <c r="E160" s="18"/>
      <c r="F160" s="18" t="s">
        <v>49</v>
      </c>
      <c r="G160" s="18"/>
      <c r="H160" s="18"/>
      <c r="I160" s="63">
        <v>10</v>
      </c>
      <c r="J160" s="18"/>
      <c r="K160" s="71"/>
    </row>
    <row r="161" spans="1:11" ht="14.25" customHeight="1">
      <c r="A161" s="23">
        <v>3639</v>
      </c>
      <c r="B161" s="18">
        <v>5168</v>
      </c>
      <c r="C161" s="18" t="s">
        <v>67</v>
      </c>
      <c r="D161" s="18">
        <v>100</v>
      </c>
      <c r="E161" s="18"/>
      <c r="F161" s="18" t="s">
        <v>48</v>
      </c>
      <c r="G161" s="18"/>
      <c r="H161" s="18"/>
      <c r="I161" s="63">
        <v>10</v>
      </c>
      <c r="J161" s="18"/>
      <c r="K161" s="71"/>
    </row>
    <row r="162" spans="1:11" ht="14.25" customHeight="1">
      <c r="A162" s="39">
        <v>3639</v>
      </c>
      <c r="B162" s="40">
        <v>5169</v>
      </c>
      <c r="C162" s="47" t="s">
        <v>68</v>
      </c>
      <c r="D162" s="18">
        <v>100</v>
      </c>
      <c r="E162" s="40"/>
      <c r="F162" s="40" t="s">
        <v>45</v>
      </c>
      <c r="G162" s="40"/>
      <c r="H162" s="40"/>
      <c r="I162" s="64">
        <v>2</v>
      </c>
      <c r="J162" s="18"/>
      <c r="K162" s="71"/>
    </row>
    <row r="163" spans="1:11" ht="14.25" customHeight="1">
      <c r="A163" s="23">
        <v>3639</v>
      </c>
      <c r="B163" s="18">
        <v>5169</v>
      </c>
      <c r="C163" s="18" t="s">
        <v>68</v>
      </c>
      <c r="D163" s="18">
        <v>100</v>
      </c>
      <c r="E163" s="18"/>
      <c r="F163" s="18" t="s">
        <v>34</v>
      </c>
      <c r="G163" s="18"/>
      <c r="H163" s="18"/>
      <c r="I163" s="63">
        <v>2</v>
      </c>
      <c r="J163" s="18"/>
      <c r="K163" s="71"/>
    </row>
    <row r="164" spans="1:11" ht="12">
      <c r="A164" s="23">
        <v>3639</v>
      </c>
      <c r="B164" s="18">
        <v>5169</v>
      </c>
      <c r="C164" s="18" t="s">
        <v>68</v>
      </c>
      <c r="D164" s="18">
        <v>100</v>
      </c>
      <c r="E164" s="18"/>
      <c r="F164" s="18" t="s">
        <v>93</v>
      </c>
      <c r="G164" s="18"/>
      <c r="H164" s="18"/>
      <c r="I164" s="63">
        <v>10</v>
      </c>
      <c r="J164" s="18"/>
      <c r="K164" s="71"/>
    </row>
    <row r="165" spans="1:11" ht="12">
      <c r="A165" s="23">
        <v>3639</v>
      </c>
      <c r="B165" s="18">
        <v>5175</v>
      </c>
      <c r="C165" s="18" t="s">
        <v>54</v>
      </c>
      <c r="D165" s="18">
        <v>100</v>
      </c>
      <c r="E165" s="18"/>
      <c r="F165" s="18" t="s">
        <v>21</v>
      </c>
      <c r="G165" s="18"/>
      <c r="H165" s="18"/>
      <c r="I165" s="63">
        <v>15.5</v>
      </c>
      <c r="J165" s="88"/>
      <c r="K165" s="149"/>
    </row>
    <row r="166" spans="1:11" ht="12">
      <c r="A166" s="53">
        <v>3639</v>
      </c>
      <c r="B166" s="47">
        <v>5179</v>
      </c>
      <c r="C166" s="47" t="s">
        <v>71</v>
      </c>
      <c r="D166" s="47">
        <v>100</v>
      </c>
      <c r="E166" s="47"/>
      <c r="F166" s="47" t="s">
        <v>44</v>
      </c>
      <c r="G166" s="47"/>
      <c r="H166" s="47"/>
      <c r="I166" s="66">
        <v>25</v>
      </c>
      <c r="J166" s="57"/>
      <c r="K166" s="70"/>
    </row>
    <row r="167" spans="1:11" ht="12.75" thickBot="1">
      <c r="A167" s="39">
        <v>3639</v>
      </c>
      <c r="B167" s="40">
        <v>5163</v>
      </c>
      <c r="C167" s="40" t="s">
        <v>56</v>
      </c>
      <c r="D167" s="40">
        <v>100</v>
      </c>
      <c r="E167" s="40"/>
      <c r="F167" s="40" t="s">
        <v>126</v>
      </c>
      <c r="G167" s="40"/>
      <c r="H167" s="40"/>
      <c r="I167" s="64">
        <v>12.5</v>
      </c>
      <c r="J167" s="19"/>
      <c r="K167" s="93"/>
    </row>
    <row r="168" spans="1:11" ht="14.25" customHeight="1" thickBot="1">
      <c r="A168" s="50">
        <v>3639</v>
      </c>
      <c r="B168" s="51"/>
      <c r="C168" s="54" t="s">
        <v>77</v>
      </c>
      <c r="D168" s="51"/>
      <c r="E168" s="51"/>
      <c r="F168" s="52" t="s">
        <v>40</v>
      </c>
      <c r="G168" s="51"/>
      <c r="H168" s="51"/>
      <c r="I168" s="56">
        <f>SUM(I151:I167)</f>
        <v>312.8</v>
      </c>
      <c r="J168" s="56">
        <f>SUM(J151:J167)</f>
        <v>0</v>
      </c>
      <c r="K168" s="67">
        <f>SUM(I168:J168)</f>
        <v>312.8</v>
      </c>
    </row>
    <row r="169" spans="1:11" ht="14.25" customHeight="1">
      <c r="A169" s="30">
        <v>3900</v>
      </c>
      <c r="B169" s="27">
        <v>5011</v>
      </c>
      <c r="C169" s="27" t="s">
        <v>72</v>
      </c>
      <c r="D169" s="27">
        <v>104</v>
      </c>
      <c r="E169" s="27"/>
      <c r="F169" s="27" t="s">
        <v>26</v>
      </c>
      <c r="G169" s="27"/>
      <c r="H169" s="27"/>
      <c r="I169" s="65">
        <v>778</v>
      </c>
      <c r="J169" s="18"/>
      <c r="K169" s="71"/>
    </row>
    <row r="170" spans="1:11" ht="14.25" customHeight="1">
      <c r="A170" s="23">
        <v>3900</v>
      </c>
      <c r="B170" s="18">
        <v>5031</v>
      </c>
      <c r="C170" s="18" t="s">
        <v>73</v>
      </c>
      <c r="D170" s="18">
        <v>104</v>
      </c>
      <c r="E170" s="18"/>
      <c r="F170" s="18" t="s">
        <v>26</v>
      </c>
      <c r="G170" s="18"/>
      <c r="H170" s="18"/>
      <c r="I170" s="63">
        <v>195</v>
      </c>
      <c r="J170" s="18"/>
      <c r="K170" s="71"/>
    </row>
    <row r="171" spans="1:11" ht="14.25" customHeight="1">
      <c r="A171" s="23">
        <v>3900</v>
      </c>
      <c r="B171" s="18">
        <v>5032</v>
      </c>
      <c r="C171" s="18" t="s">
        <v>74</v>
      </c>
      <c r="D171" s="18">
        <v>104</v>
      </c>
      <c r="E171" s="18"/>
      <c r="F171" s="18" t="s">
        <v>26</v>
      </c>
      <c r="G171" s="18"/>
      <c r="H171" s="18"/>
      <c r="I171" s="63">
        <v>70</v>
      </c>
      <c r="J171" s="18"/>
      <c r="K171" s="71"/>
    </row>
    <row r="172" spans="1:11" ht="14.25" customHeight="1" thickBot="1">
      <c r="A172" s="39">
        <v>3900</v>
      </c>
      <c r="B172" s="40">
        <v>5424</v>
      </c>
      <c r="C172" s="40" t="s">
        <v>75</v>
      </c>
      <c r="D172" s="40">
        <v>104</v>
      </c>
      <c r="E172" s="40"/>
      <c r="F172" s="40" t="s">
        <v>26</v>
      </c>
      <c r="G172" s="40"/>
      <c r="H172" s="40"/>
      <c r="I172" s="64">
        <v>10</v>
      </c>
      <c r="J172" s="40"/>
      <c r="K172" s="74"/>
    </row>
    <row r="173" spans="1:11" ht="14.25" customHeight="1">
      <c r="A173" s="124">
        <v>3900</v>
      </c>
      <c r="B173" s="25">
        <v>5139</v>
      </c>
      <c r="C173" s="25" t="s">
        <v>55</v>
      </c>
      <c r="D173" s="150">
        <v>112</v>
      </c>
      <c r="E173" s="151"/>
      <c r="F173" s="25" t="s">
        <v>129</v>
      </c>
      <c r="G173" s="25"/>
      <c r="H173" s="25"/>
      <c r="I173" s="121">
        <v>102</v>
      </c>
      <c r="J173" s="121"/>
      <c r="K173" s="122"/>
    </row>
    <row r="174" spans="1:11" ht="14.25" customHeight="1">
      <c r="A174" s="39">
        <v>3900</v>
      </c>
      <c r="B174" s="18">
        <v>5164</v>
      </c>
      <c r="C174" s="18" t="s">
        <v>58</v>
      </c>
      <c r="D174" s="152">
        <v>112</v>
      </c>
      <c r="E174" s="19"/>
      <c r="F174" s="18" t="s">
        <v>129</v>
      </c>
      <c r="G174" s="18"/>
      <c r="H174" s="18"/>
      <c r="I174" s="94">
        <v>9</v>
      </c>
      <c r="J174" s="94"/>
      <c r="K174" s="93"/>
    </row>
    <row r="175" spans="1:11" ht="14.25" customHeight="1">
      <c r="A175" s="39">
        <v>3900</v>
      </c>
      <c r="B175" s="18">
        <v>5167</v>
      </c>
      <c r="C175" s="40" t="s">
        <v>66</v>
      </c>
      <c r="D175" s="152">
        <v>112</v>
      </c>
      <c r="E175" s="19"/>
      <c r="F175" s="18" t="s">
        <v>129</v>
      </c>
      <c r="G175" s="18"/>
      <c r="H175" s="18"/>
      <c r="I175" s="94">
        <v>40</v>
      </c>
      <c r="J175" s="94"/>
      <c r="K175" s="93"/>
    </row>
    <row r="176" spans="1:11" ht="14.25" customHeight="1">
      <c r="A176" s="39">
        <v>3900</v>
      </c>
      <c r="B176" s="18">
        <v>5169</v>
      </c>
      <c r="C176" s="18" t="s">
        <v>52</v>
      </c>
      <c r="D176" s="152">
        <v>112</v>
      </c>
      <c r="E176" s="18"/>
      <c r="F176" s="18" t="s">
        <v>129</v>
      </c>
      <c r="G176" s="18"/>
      <c r="H176" s="18"/>
      <c r="I176" s="94">
        <v>65.2</v>
      </c>
      <c r="J176" s="153"/>
      <c r="K176" s="93"/>
    </row>
    <row r="177" spans="1:11" ht="14.25" customHeight="1" thickBot="1">
      <c r="A177" s="28">
        <v>3900</v>
      </c>
      <c r="B177" s="42">
        <v>5175</v>
      </c>
      <c r="C177" s="42" t="s">
        <v>54</v>
      </c>
      <c r="D177" s="154">
        <v>112</v>
      </c>
      <c r="E177" s="42"/>
      <c r="F177" s="29" t="s">
        <v>129</v>
      </c>
      <c r="G177" s="42"/>
      <c r="H177" s="42"/>
      <c r="I177" s="147">
        <v>16</v>
      </c>
      <c r="J177" s="155"/>
      <c r="K177" s="148"/>
    </row>
    <row r="178" spans="1:11" ht="14.25" customHeight="1" thickBot="1">
      <c r="A178" s="50">
        <v>3900</v>
      </c>
      <c r="B178" s="51"/>
      <c r="C178" s="54" t="s">
        <v>46</v>
      </c>
      <c r="D178" s="51"/>
      <c r="E178" s="51"/>
      <c r="F178" s="52" t="s">
        <v>40</v>
      </c>
      <c r="G178" s="51"/>
      <c r="H178" s="51"/>
      <c r="I178" s="56">
        <f>SUM(I169:I177)</f>
        <v>1285.2</v>
      </c>
      <c r="J178" s="56">
        <f>SUM(J169:J177)</f>
        <v>0</v>
      </c>
      <c r="K178" s="67">
        <f>SUM(I178:J178)</f>
        <v>1285.2</v>
      </c>
    </row>
    <row r="179" spans="1:11" ht="14.25" customHeight="1">
      <c r="A179" s="39">
        <v>4349</v>
      </c>
      <c r="B179" s="40">
        <v>5221</v>
      </c>
      <c r="C179" s="40" t="s">
        <v>76</v>
      </c>
      <c r="D179" s="40">
        <v>111</v>
      </c>
      <c r="E179" s="40"/>
      <c r="F179" s="40" t="s">
        <v>50</v>
      </c>
      <c r="G179" s="40"/>
      <c r="H179" s="40"/>
      <c r="I179" s="64">
        <v>1593</v>
      </c>
      <c r="J179" s="98"/>
      <c r="K179" s="93"/>
    </row>
    <row r="180" spans="1:11" ht="14.25" customHeight="1">
      <c r="A180" s="39">
        <v>4349</v>
      </c>
      <c r="B180" s="40">
        <v>5222</v>
      </c>
      <c r="C180" s="40" t="s">
        <v>76</v>
      </c>
      <c r="D180" s="40">
        <v>111</v>
      </c>
      <c r="E180" s="40"/>
      <c r="F180" s="40" t="s">
        <v>50</v>
      </c>
      <c r="G180" s="40"/>
      <c r="H180" s="40"/>
      <c r="I180" s="64">
        <v>662</v>
      </c>
      <c r="J180" s="98"/>
      <c r="K180" s="93"/>
    </row>
    <row r="181" spans="1:11" ht="14.25" customHeight="1">
      <c r="A181" s="39">
        <v>4349</v>
      </c>
      <c r="B181" s="40">
        <v>5223</v>
      </c>
      <c r="C181" s="40" t="s">
        <v>76</v>
      </c>
      <c r="D181" s="40">
        <v>111</v>
      </c>
      <c r="E181" s="40"/>
      <c r="F181" s="40" t="s">
        <v>50</v>
      </c>
      <c r="G181" s="40"/>
      <c r="H181" s="40"/>
      <c r="I181" s="64">
        <v>3103</v>
      </c>
      <c r="J181" s="98"/>
      <c r="K181" s="93"/>
    </row>
    <row r="182" spans="1:11" ht="14.25" customHeight="1">
      <c r="A182" s="39">
        <v>4349</v>
      </c>
      <c r="B182" s="40">
        <v>5212</v>
      </c>
      <c r="C182" s="40" t="s">
        <v>76</v>
      </c>
      <c r="D182" s="40">
        <v>111</v>
      </c>
      <c r="E182" s="40"/>
      <c r="F182" s="40" t="s">
        <v>50</v>
      </c>
      <c r="G182" s="40"/>
      <c r="H182" s="40"/>
      <c r="I182" s="64">
        <v>32</v>
      </c>
      <c r="J182" s="98"/>
      <c r="K182" s="93"/>
    </row>
    <row r="183" spans="1:11" ht="12" customHeight="1" thickBot="1">
      <c r="A183" s="39">
        <v>4349</v>
      </c>
      <c r="B183" s="40">
        <v>5339</v>
      </c>
      <c r="C183" s="40" t="s">
        <v>76</v>
      </c>
      <c r="D183" s="40">
        <v>111</v>
      </c>
      <c r="E183" s="40"/>
      <c r="F183" s="40" t="s">
        <v>50</v>
      </c>
      <c r="G183" s="40"/>
      <c r="H183" s="40"/>
      <c r="I183" s="64">
        <v>141</v>
      </c>
      <c r="J183" s="98"/>
      <c r="K183" s="93"/>
    </row>
    <row r="184" spans="1:11" ht="13.5" thickBot="1">
      <c r="A184" s="50">
        <v>4349</v>
      </c>
      <c r="B184" s="51"/>
      <c r="C184" s="54" t="s">
        <v>78</v>
      </c>
      <c r="D184" s="51"/>
      <c r="E184" s="51"/>
      <c r="F184" s="52" t="s">
        <v>40</v>
      </c>
      <c r="G184" s="51"/>
      <c r="H184" s="51"/>
      <c r="I184" s="56">
        <f>SUM(I179:I183)</f>
        <v>5531</v>
      </c>
      <c r="J184" s="56">
        <f>SUM(J179:J183)</f>
        <v>0</v>
      </c>
      <c r="K184" s="67">
        <f>SUM(I184:J184)</f>
        <v>5531</v>
      </c>
    </row>
    <row r="185" spans="1:11" ht="14.25" customHeight="1" thickBot="1">
      <c r="A185" s="28">
        <v>6310</v>
      </c>
      <c r="B185" s="29">
        <v>5163</v>
      </c>
      <c r="C185" s="29" t="s">
        <v>91</v>
      </c>
      <c r="D185" s="29">
        <v>100</v>
      </c>
      <c r="E185" s="29"/>
      <c r="F185" s="29" t="s">
        <v>20</v>
      </c>
      <c r="G185" s="29"/>
      <c r="H185" s="29"/>
      <c r="I185" s="137">
        <v>5</v>
      </c>
      <c r="J185" s="120"/>
      <c r="K185" s="93"/>
    </row>
    <row r="186" spans="1:11" ht="14.25" customHeight="1" thickBot="1">
      <c r="A186" s="44">
        <v>6310</v>
      </c>
      <c r="B186" s="45"/>
      <c r="C186" s="48" t="s">
        <v>47</v>
      </c>
      <c r="D186" s="45"/>
      <c r="E186" s="45"/>
      <c r="F186" s="46" t="s">
        <v>40</v>
      </c>
      <c r="G186" s="45"/>
      <c r="H186" s="45"/>
      <c r="I186" s="174">
        <f>SUM(I185)</f>
        <v>5</v>
      </c>
      <c r="J186" s="56">
        <f>SUM(J185)</f>
        <v>0</v>
      </c>
      <c r="K186" s="67">
        <f>SUM(I186:J186)</f>
        <v>5</v>
      </c>
    </row>
    <row r="187" spans="1:11" ht="14.25" customHeight="1" thickBot="1">
      <c r="A187" s="190" t="s">
        <v>10</v>
      </c>
      <c r="B187" s="191"/>
      <c r="C187" s="191"/>
      <c r="D187" s="191"/>
      <c r="E187" s="191"/>
      <c r="F187" s="191"/>
      <c r="G187" s="8"/>
      <c r="H187" s="26"/>
      <c r="I187" s="14">
        <f>I100+I109+I125+I143+I148+I150+I168+I178+I184+I186</f>
        <v>12409.4</v>
      </c>
      <c r="J187" s="14">
        <f>SUM(J186,J184,J178,J168,J150,J148,J143,J125,J109,J100)</f>
        <v>600</v>
      </c>
      <c r="K187" s="77">
        <f>I187+J187</f>
        <v>13009.4</v>
      </c>
    </row>
    <row r="188" spans="8:9" ht="14.25" customHeight="1" thickBot="1">
      <c r="H188" s="2"/>
      <c r="I188" s="20"/>
    </row>
    <row r="189" spans="1:11" ht="14.25" customHeight="1" thickBot="1">
      <c r="A189" s="4" t="s">
        <v>17</v>
      </c>
      <c r="B189" s="5"/>
      <c r="C189" s="5"/>
      <c r="D189" s="5"/>
      <c r="E189" s="5"/>
      <c r="F189" s="6"/>
      <c r="G189" s="8"/>
      <c r="H189" s="12"/>
      <c r="I189" s="14">
        <f>I96-I187</f>
        <v>862.1000000000004</v>
      </c>
      <c r="J189" s="14">
        <f>J96-J187</f>
        <v>0</v>
      </c>
      <c r="K189" s="14">
        <f>SUM(I189:J189)</f>
        <v>862.1000000000004</v>
      </c>
    </row>
    <row r="190" spans="8:9" ht="14.25" customHeight="1">
      <c r="H190" s="2"/>
      <c r="I190" s="21"/>
    </row>
    <row r="191" spans="1:9" ht="14.25" customHeight="1" thickBot="1">
      <c r="A191" s="1" t="s">
        <v>15</v>
      </c>
      <c r="H191" s="2"/>
      <c r="I191" s="22"/>
    </row>
    <row r="192" spans="1:11" ht="14.25" customHeight="1" thickBot="1">
      <c r="A192" s="9"/>
      <c r="B192" s="10">
        <v>8115</v>
      </c>
      <c r="C192" s="10" t="s">
        <v>9</v>
      </c>
      <c r="D192" s="10"/>
      <c r="E192" s="10" t="s">
        <v>19</v>
      </c>
      <c r="F192" s="11"/>
      <c r="G192" s="12"/>
      <c r="H192" s="12"/>
      <c r="I192" s="14">
        <f>I189*(-1)</f>
        <v>-862.1000000000004</v>
      </c>
      <c r="J192" s="14">
        <f>J189*(-1)</f>
        <v>0</v>
      </c>
      <c r="K192" s="14">
        <f>K189*(-1)</f>
        <v>-862.1000000000004</v>
      </c>
    </row>
    <row r="193" ht="14.25" customHeight="1">
      <c r="H193" s="2"/>
    </row>
    <row r="194" spans="1:9" ht="14.25" customHeight="1">
      <c r="A194" s="192" t="s">
        <v>140</v>
      </c>
      <c r="B194" s="192"/>
      <c r="C194" s="192"/>
      <c r="D194" s="192"/>
      <c r="E194" s="192"/>
      <c r="F194" s="192"/>
      <c r="G194" s="192"/>
      <c r="H194" s="192"/>
      <c r="I194" s="192"/>
    </row>
    <row r="195" spans="1:9" ht="14.25" customHeight="1">
      <c r="A195" s="192"/>
      <c r="B195" s="192"/>
      <c r="C195" s="192"/>
      <c r="D195" s="192"/>
      <c r="E195" s="192"/>
      <c r="F195" s="192"/>
      <c r="G195" s="192"/>
      <c r="H195" s="192"/>
      <c r="I195" s="192"/>
    </row>
    <row r="196" spans="1:9" ht="14.25" customHeight="1">
      <c r="A196" s="192"/>
      <c r="B196" s="192"/>
      <c r="C196" s="192"/>
      <c r="D196" s="192"/>
      <c r="E196" s="192"/>
      <c r="F196" s="192"/>
      <c r="G196" s="192"/>
      <c r="H196" s="192"/>
      <c r="I196" s="192"/>
    </row>
    <row r="197" spans="1:8" ht="14.25" customHeight="1">
      <c r="A197" s="187" t="s">
        <v>130</v>
      </c>
      <c r="B197" s="187"/>
      <c r="C197" s="187"/>
      <c r="D197" s="187"/>
      <c r="E197" s="187"/>
      <c r="F197" s="187"/>
      <c r="H197" s="2"/>
    </row>
  </sheetData>
  <sheetProtection/>
  <autoFilter ref="A3:I192"/>
  <mergeCells count="7">
    <mergeCell ref="A197:F197"/>
    <mergeCell ref="A5:I5"/>
    <mergeCell ref="A98:I98"/>
    <mergeCell ref="A1:I1"/>
    <mergeCell ref="A187:F187"/>
    <mergeCell ref="A96:F96"/>
    <mergeCell ref="A194:I196"/>
  </mergeCells>
  <printOptions horizontalCentered="1"/>
  <pageMargins left="0.31496062992125984" right="0.31496062992125984" top="0.4724409448818898" bottom="0.5511811023622047" header="0.31496062992125984" footer="0.31496062992125984"/>
  <pageSetup fitToHeight="3" fitToWidth="1" horizontalDpi="600" verticalDpi="600" orientation="portrait" paperSize="9" scale="77" r:id="rId1"/>
  <headerFooter alignWithMargins="0">
    <oddFooter>&amp;L&amp;8&amp;F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Rožnov pod Radhoštěm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Horáček</dc:creator>
  <cp:keywords/>
  <dc:description/>
  <cp:lastModifiedBy>user</cp:lastModifiedBy>
  <cp:lastPrinted>2019-10-08T21:30:45Z</cp:lastPrinted>
  <dcterms:created xsi:type="dcterms:W3CDTF">2004-03-11T06:45:32Z</dcterms:created>
  <dcterms:modified xsi:type="dcterms:W3CDTF">2019-10-29T15:52:37Z</dcterms:modified>
  <cp:category/>
  <cp:version/>
  <cp:contentType/>
  <cp:contentStatus/>
</cp:coreProperties>
</file>